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50" windowHeight="6630" tabRatio="856"/>
  </bookViews>
  <sheets>
    <sheet name="Rap. grafiche COMPARTO" sheetId="1" r:id="rId1"/>
    <sheet name="Rap. grafiche DPTA e Prof. San." sheetId="3" r:id="rId2"/>
    <sheet name="Rap. grafiche DIRIGENZA MEDICA" sheetId="5" r:id="rId3"/>
    <sheet name="Rap. grafica DIRIGENZA SANITARI" sheetId="6" r:id="rId4"/>
    <sheet name="Tabelle dati COMPARTO" sheetId="2" r:id="rId5"/>
    <sheet name="Tabelle dati DIRIGENZA 2020" sheetId="4" r:id="rId6"/>
    <sheet name="Tab. incidenza obiet. e val." sheetId="24" r:id="rId7"/>
  </sheets>
  <calcPr calcId="125725"/>
</workbook>
</file>

<file path=xl/calcChain.xml><?xml version="1.0" encoding="utf-8"?>
<calcChain xmlns="http://schemas.openxmlformats.org/spreadsheetml/2006/main">
  <c r="D29" i="2"/>
  <c r="E63"/>
  <c r="G6"/>
  <c r="I86" i="4"/>
  <c r="I90"/>
  <c r="J90" s="1"/>
  <c r="E93"/>
  <c r="I60"/>
  <c r="J60" s="1"/>
  <c r="G72"/>
  <c r="G76"/>
  <c r="H76" s="1"/>
  <c r="I64"/>
  <c r="F93"/>
  <c r="G93"/>
  <c r="H93"/>
  <c r="E94"/>
  <c r="F94"/>
  <c r="G94"/>
  <c r="H94"/>
  <c r="D94"/>
  <c r="D93"/>
  <c r="E79"/>
  <c r="F79"/>
  <c r="E80"/>
  <c r="F80"/>
  <c r="G80" s="1"/>
  <c r="D80"/>
  <c r="D79"/>
  <c r="Z79"/>
  <c r="Z80"/>
  <c r="Z81"/>
  <c r="Z82"/>
  <c r="Z83"/>
  <c r="Z78"/>
  <c r="Z63"/>
  <c r="Z64"/>
  <c r="Z65"/>
  <c r="Z66"/>
  <c r="Z67"/>
  <c r="Z68"/>
  <c r="Z69"/>
  <c r="Z70"/>
  <c r="Z71"/>
  <c r="Z62"/>
  <c r="I67"/>
  <c r="H67"/>
  <c r="H68"/>
  <c r="E67"/>
  <c r="F67"/>
  <c r="G67"/>
  <c r="E68"/>
  <c r="F68"/>
  <c r="G68"/>
  <c r="D68"/>
  <c r="D67"/>
  <c r="H14"/>
  <c r="H13"/>
  <c r="G10"/>
  <c r="G9"/>
  <c r="E52"/>
  <c r="F52"/>
  <c r="G52"/>
  <c r="H52"/>
  <c r="E53"/>
  <c r="F53"/>
  <c r="G53"/>
  <c r="H53"/>
  <c r="D53"/>
  <c r="D52"/>
  <c r="I49"/>
  <c r="I53"/>
  <c r="I48"/>
  <c r="I44"/>
  <c r="J45" s="1"/>
  <c r="I45"/>
  <c r="I6"/>
  <c r="Y79"/>
  <c r="Y80"/>
  <c r="Y83"/>
  <c r="Y71"/>
  <c r="Y64"/>
  <c r="Y66"/>
  <c r="Y65"/>
  <c r="Y23"/>
  <c r="Y25"/>
  <c r="Y26"/>
  <c r="Y27"/>
  <c r="Y30"/>
  <c r="Y31"/>
  <c r="Y32"/>
  <c r="Y40"/>
  <c r="Y41"/>
  <c r="Y43"/>
  <c r="Y44"/>
  <c r="Z23"/>
  <c r="F40"/>
  <c r="F41"/>
  <c r="E41"/>
  <c r="E40"/>
  <c r="G37"/>
  <c r="G36"/>
  <c r="E29"/>
  <c r="F29"/>
  <c r="G29"/>
  <c r="H29"/>
  <c r="D29"/>
  <c r="I29" s="1"/>
  <c r="E28"/>
  <c r="F28"/>
  <c r="G28"/>
  <c r="H28"/>
  <c r="D28"/>
  <c r="G33"/>
  <c r="G41" s="1"/>
  <c r="G32"/>
  <c r="G40" s="1"/>
  <c r="Z41"/>
  <c r="Z43"/>
  <c r="Z44"/>
  <c r="Z40"/>
  <c r="I25"/>
  <c r="I24"/>
  <c r="Z25"/>
  <c r="Z26"/>
  <c r="Z27"/>
  <c r="Z30"/>
  <c r="Z31"/>
  <c r="Z32"/>
  <c r="J21"/>
  <c r="I52" l="1"/>
  <c r="J53" s="1"/>
  <c r="H41"/>
  <c r="I28"/>
  <c r="J29" s="1"/>
  <c r="H37"/>
  <c r="H10"/>
  <c r="I14"/>
  <c r="H33"/>
  <c r="J49"/>
  <c r="J86"/>
  <c r="I93"/>
  <c r="I94"/>
  <c r="G79"/>
  <c r="H80" s="1"/>
  <c r="J64"/>
  <c r="I68"/>
  <c r="J68" s="1"/>
  <c r="H72"/>
  <c r="J94" l="1"/>
  <c r="H6" i="2" l="1"/>
  <c r="I6"/>
  <c r="J6"/>
  <c r="K6" l="1"/>
</calcChain>
</file>

<file path=xl/sharedStrings.xml><?xml version="1.0" encoding="utf-8"?>
<sst xmlns="http://schemas.openxmlformats.org/spreadsheetml/2006/main" count="444" uniqueCount="146">
  <si>
    <t>CATEGORIA</t>
  </si>
  <si>
    <t>Valutazione</t>
  </si>
  <si>
    <t>A</t>
  </si>
  <si>
    <t>B</t>
  </si>
  <si>
    <t>C</t>
  </si>
  <si>
    <t>D</t>
  </si>
  <si>
    <t>BS</t>
  </si>
  <si>
    <t>DS</t>
  </si>
  <si>
    <t xml:space="preserve">Numero </t>
  </si>
  <si>
    <t>Tabella 2</t>
  </si>
  <si>
    <t>Tabella 1</t>
  </si>
  <si>
    <t>DIRIGENZA TECNICO PROFESSIONALE AMMINISTRATIVA E DELLE PROFESSIONI SANITARIE</t>
  </si>
  <si>
    <t>Tabella 3</t>
  </si>
  <si>
    <t>Tabella 4</t>
  </si>
  <si>
    <t>Tabella 5</t>
  </si>
  <si>
    <t>DIRIGENZA MEDICA</t>
  </si>
  <si>
    <t>Tabella 6</t>
  </si>
  <si>
    <t>Tabella 7</t>
  </si>
  <si>
    <t>Tabella 8</t>
  </si>
  <si>
    <t>DIRIGENZA SANITARIA</t>
  </si>
  <si>
    <t>Tabella 9</t>
  </si>
  <si>
    <t>Tabella 10</t>
  </si>
  <si>
    <t>Tabella 11</t>
  </si>
  <si>
    <t>Dirigenza medica e sanitaria</t>
  </si>
  <si>
    <t>CLASSI DIRIGENZA</t>
  </si>
  <si>
    <t>DIR.DIP</t>
  </si>
  <si>
    <t>Aree funzionali, coordinamenti</t>
  </si>
  <si>
    <t>dir SC/SD e CC</t>
  </si>
  <si>
    <t>sez.int. percorsi e inc 9 - 7</t>
  </si>
  <si>
    <t>magg.5 (senza o con incarico da 1 a 6)</t>
  </si>
  <si>
    <t xml:space="preserve">min.5 </t>
  </si>
  <si>
    <t>EQUIVALENZA</t>
  </si>
  <si>
    <t>% quota FONDO x obiettivi da indirizzo reg</t>
  </si>
  <si>
    <t>peso classi</t>
  </si>
  <si>
    <t>% RAGG.OB.BUDGET</t>
  </si>
  <si>
    <t>% di riconoscimento retribuzione di risultato  distinta per classi di dirigenza</t>
  </si>
  <si>
    <t>90-100</t>
  </si>
  <si>
    <t>80- &lt;90</t>
  </si>
  <si>
    <t>70- &lt;80</t>
  </si>
  <si>
    <t>60- &lt;70</t>
  </si>
  <si>
    <t>50- &lt;60</t>
  </si>
  <si>
    <t>30- &lt;50</t>
  </si>
  <si>
    <t>20-&lt;30</t>
  </si>
  <si>
    <t>&lt;20</t>
  </si>
  <si>
    <t>% quota FONDO x valutazione da indirizzo reg</t>
  </si>
  <si>
    <t>giudizio E</t>
  </si>
  <si>
    <t>giudizio D</t>
  </si>
  <si>
    <t>giudizio C</t>
  </si>
  <si>
    <t>giudizio B</t>
  </si>
  <si>
    <t>giudizio A</t>
  </si>
  <si>
    <t>Dirigenza PTA e professioni sanitarie</t>
  </si>
  <si>
    <t xml:space="preserve">dir SC/SD </t>
  </si>
  <si>
    <t>sez.int. processi e inc 4 - 6</t>
  </si>
  <si>
    <t>magg.5 (senza o con incarico da 1 a 3)</t>
  </si>
  <si>
    <t>Le percentuali riportate nella tabelle obiettivo indicano la quota di premio assegnata in base agli accordi vigenti (vedi tabella incidenza obiettivi e valutazione)</t>
  </si>
  <si>
    <t>Da migliorare</t>
  </si>
  <si>
    <t>Adeguato</t>
  </si>
  <si>
    <t>Molto buono</t>
  </si>
  <si>
    <t>Eccellente</t>
  </si>
  <si>
    <t>Legenda valutazione</t>
  </si>
  <si>
    <t>Legenda categorie e profili professionali</t>
  </si>
  <si>
    <t>Ausiliaro specializzato e commesso</t>
  </si>
  <si>
    <t>Puericultrice, Operatore tecnico specializzato, Operatore socio sanitario, Coadiutore amministrativo esperto</t>
  </si>
  <si>
    <t>Operatore tecnico, Operatore tecnico addetto all'assistenza, Coadiutore amministrativo</t>
  </si>
  <si>
    <t>Infermiere, Ostetrica, Dietista, Podologo, Tecnici Sanitari, Tecnico della prevenzione, Collaboratore amministrativo</t>
  </si>
  <si>
    <t>Collaboratore professonale sanitario esperto, Collaboratore tecnico-professionale esperto, Collaboratore amministrativo professionale esperto</t>
  </si>
  <si>
    <t>Prestazione insufficiente e inadeguata al ruolo</t>
  </si>
  <si>
    <t>Prestazione appena sufficiente rispetto al ruolo e all'atteso</t>
  </si>
  <si>
    <t>Prestazione adeguata al ruolo e all'atteso</t>
  </si>
  <si>
    <t>Prestazione più che adeguata al ruolo e all'atteso</t>
  </si>
  <si>
    <t>Prestazione di assoluto rilievo</t>
  </si>
  <si>
    <t xml:space="preserve">CATEGORIA  </t>
  </si>
  <si>
    <t xml:space="preserve">VALUTAZIONE </t>
  </si>
  <si>
    <t xml:space="preserve">B </t>
  </si>
  <si>
    <t>Euro</t>
  </si>
  <si>
    <t>TOT</t>
  </si>
  <si>
    <r>
      <rPr>
        <b/>
        <sz val="12"/>
        <rFont val="Arial"/>
        <family val="2"/>
      </rPr>
      <t>N.B.</t>
    </r>
    <r>
      <rPr>
        <sz val="12"/>
        <rFont val="Arial"/>
        <family val="2"/>
      </rPr>
      <t xml:space="preserve"> La tabella 11 rappresenta la distribuzione della retribuzione di risultato per fasce economiche. È tuttavia da rilevare che i valori risentono anche del fattore tempo lavorato. </t>
    </r>
  </si>
  <si>
    <t xml:space="preserve">Gestionali </t>
  </si>
  <si>
    <t>Non gestionali</t>
  </si>
  <si>
    <t>Obiettivi</t>
  </si>
  <si>
    <t>Gestionali</t>
  </si>
  <si>
    <t>Non Gestionali</t>
  </si>
  <si>
    <t>Val+Obiettivi</t>
  </si>
  <si>
    <t>SSN (12 mesi)</t>
  </si>
  <si>
    <t>TOTALE SPETTANTE ANNUO</t>
  </si>
  <si>
    <t>OBIETTIVI</t>
  </si>
  <si>
    <t xml:space="preserve">Euro </t>
  </si>
  <si>
    <t>x≤60%</t>
  </si>
  <si>
    <t>60%&lt;x≤90%</t>
  </si>
  <si>
    <t>x&gt;90%</t>
  </si>
  <si>
    <t>Gestionale (media)</t>
  </si>
  <si>
    <t>Valutazione SSN</t>
  </si>
  <si>
    <t>UNIV.</t>
  </si>
  <si>
    <t xml:space="preserve"> Obiettivi SSN</t>
  </si>
  <si>
    <t>SSN</t>
  </si>
  <si>
    <r>
      <t>60%&lt;x</t>
    </r>
    <r>
      <rPr>
        <sz val="9"/>
        <rFont val="Calibri"/>
        <family val="2"/>
      </rPr>
      <t>≤</t>
    </r>
    <r>
      <rPr>
        <sz val="9"/>
        <rFont val="Arial"/>
        <family val="2"/>
      </rPr>
      <t>90%</t>
    </r>
  </si>
  <si>
    <t>Val.+ Obiettivi SSN</t>
  </si>
  <si>
    <t>Obiettivi SSN</t>
  </si>
  <si>
    <t>≤ 60%</t>
  </si>
  <si>
    <t>60% &lt; x ≤ 90%</t>
  </si>
  <si>
    <t>x &gt; 90%</t>
  </si>
  <si>
    <t>DTPA SSN (12 mesi)</t>
  </si>
  <si>
    <t>Persone</t>
  </si>
  <si>
    <t>Non Gestionale (media)</t>
  </si>
  <si>
    <t>1000 € &lt; x ≤ 1500 €</t>
  </si>
  <si>
    <t>1500 € &lt; x ≤ 1800 €</t>
  </si>
  <si>
    <t>1800 € &lt; x ≤ 2000 €</t>
  </si>
  <si>
    <t>x &gt; 2000 €</t>
  </si>
  <si>
    <t>3000 € &lt; x ≤ 5000 €</t>
  </si>
  <si>
    <t>5000 € &lt; x ≤ 5500 €</t>
  </si>
  <si>
    <t>5500 € &lt; x ≤ 6000 €</t>
  </si>
  <si>
    <t>Euro (Media)</t>
  </si>
  <si>
    <t>Euro 
(Media Ponderata)</t>
  </si>
  <si>
    <t>3000 € &lt; x ≤ 4000 €</t>
  </si>
  <si>
    <t>4000 € &lt; x ≤ 5000 €</t>
  </si>
  <si>
    <t>&gt; 5000 €</t>
  </si>
  <si>
    <t>Val.+ Obiettivi Univ.</t>
  </si>
  <si>
    <t>Obiettivi Univ.</t>
  </si>
  <si>
    <t xml:space="preserve"> Valutazione Univ.</t>
  </si>
  <si>
    <t xml:space="preserve"> Val.+ Obiettivi Univ.</t>
  </si>
  <si>
    <t xml:space="preserve"> Obiettivi TOT</t>
  </si>
  <si>
    <t xml:space="preserve"> Val.+ Obiettivi TOT</t>
  </si>
  <si>
    <t>Valutazione TOT</t>
  </si>
  <si>
    <t>Val.+ Obiettivi TOT</t>
  </si>
  <si>
    <t xml:space="preserve"> Valutazione TOT</t>
  </si>
  <si>
    <t xml:space="preserve"> Obiettivi Univ.</t>
  </si>
  <si>
    <t>x &gt; 6000 €</t>
  </si>
  <si>
    <t>x ≤ 3000 €</t>
  </si>
  <si>
    <t>x ≤ 1000 €</t>
  </si>
  <si>
    <t>x ≤ 60%</t>
  </si>
  <si>
    <t>Le seguenti tabelle illustrano i dati relativi al premio assegnato alla dirigenza tenendo in considerazione i due parametri di riferimento che permettono di fornire informazioni significative circa i criteri di selettività adottati. Tali parametri riguardano la valutazione ed il raggiugngimento degli obiettivi.
(Tabella 6, Tabella 7)</t>
  </si>
  <si>
    <t>La tabella si riferisce all'importo attribuito nell'ambito della categoria per ciascuna valutazione per coloro che hanno prestato servizio per 12 mesi.</t>
  </si>
  <si>
    <t>Media =</t>
  </si>
  <si>
    <t>Valore medio premio erogato: 4.150,27 €</t>
  </si>
  <si>
    <t>Valore medio premio erogato: 1.695,72 €</t>
  </si>
  <si>
    <t>Valore medio premio erogato: € 850,31</t>
  </si>
  <si>
    <t>Puericultrice esperta, Infermiere generico, Massofisioterapista, Assistente tecnico, Programmatore, Operatore tecnico specializzato esperto, Assistente Amministrativo</t>
  </si>
  <si>
    <t>Legenda Valutazione</t>
  </si>
  <si>
    <t>Le seguenti tabelle illustrano i dati relativi al premio assegnato alla dirigenza tenendo in considerazione i due parametri di riferimento che permettono di fornire informazioni significative circa i criteri di selettività adottati. Tali parametri riguardano la valutazione ed il raggiugngimento degli obiettivi.</t>
  </si>
  <si>
    <r>
      <rPr>
        <b/>
        <sz val="10"/>
        <rFont val="Arial"/>
        <family val="2"/>
      </rPr>
      <t>N.B.</t>
    </r>
    <r>
      <rPr>
        <sz val="10"/>
        <rFont val="Arial"/>
      </rPr>
      <t xml:space="preserve"> La tabella 5 rappresenta la distribuzione della retribuzione di risultato per fasce economiche. E' tuttavia da rilevare che i valori risentono anche del fattore tempo lavorato. Nella fattispecie un solo soggetto ha un periodo lavorato pari a 9 mesi.</t>
    </r>
  </si>
  <si>
    <r>
      <rPr>
        <b/>
        <sz val="12"/>
        <rFont val="Arial"/>
        <family val="2"/>
      </rPr>
      <t xml:space="preserve">N.B. </t>
    </r>
    <r>
      <rPr>
        <sz val="12"/>
        <rFont val="Arial"/>
        <family val="2"/>
      </rPr>
      <t xml:space="preserve">La tabella 8 rappresenta la distribuzione della retribuzione di risultato per fasce economiche. È tuttavia da rilevare che i valori risentono anche del fattore tempo lavorato. </t>
    </r>
  </si>
  <si>
    <t>Valore medio premio erogato: 1.364,73 €</t>
  </si>
  <si>
    <t>Le seguenti tabelle illustrano i dati relativi al premio assegnato alla dirigenza tenendo in considerazione i due parametri di riferimento che permettono di fornire informazioni significative circa i criteri di selettività adottati. 
Tali parametri riguardano la valutazione ed il raggiugngimento degli obiettivi
(Tabella 9, Tabella 10)</t>
  </si>
  <si>
    <r>
      <t xml:space="preserve">In attuazione del Decreto Legislativo 14 Marzo 2013, n. 33, art. 20 comma 2, gli enti pubblicano i dati relativi all'entità del premio mediamente conseguibile dal personale dirigenziale e non dirigenziale, i dati relativi alla distribuzione del trattamento accessorio, in forma aggregata, </t>
    </r>
    <r>
      <rPr>
        <b/>
        <sz val="12"/>
        <rFont val="Arial"/>
        <family val="2"/>
      </rPr>
      <t>al fine di dare conto del livello di selettività utilizzato nella distribuzione dei premi e degli incentivi, nonché i dati relativi al grado di differenziazione nell'utilizzo della premialità sia per i dirigenti sia per i dipendenti.</t>
    </r>
    <r>
      <rPr>
        <sz val="12"/>
        <rFont val="Arial"/>
        <family val="2"/>
      </rPr>
      <t xml:space="preserve"> In attuazione di tale disposizione vengono pubblicate le seguente elaborazioni grafiche. nella tabella n.1 viene preso in considerazione il</t>
    </r>
    <r>
      <rPr>
        <b/>
        <sz val="12"/>
        <rFont val="Arial"/>
        <family val="2"/>
      </rPr>
      <t xml:space="preserve"> solo comparto</t>
    </r>
    <r>
      <rPr>
        <sz val="12"/>
        <rFont val="Arial"/>
        <family val="2"/>
      </rPr>
      <t xml:space="preserve">. Premesso che il premio dipende da quattro fattori quali il tempo, la valutazione, il raggiungimento degli obiettivi e la categoria professionale; e sottolineato che l'obiettivo è quello di evidenziare il livello di selettività si prescinde dalla considerazione del tempo lavorato. Considerato quanto appena detto ed il fatto che gli obiettivi sono stati raggiunti al 100% la rappresentazione terrà quindi conto dei restanti parametri (categoria professionale e valutazione) come elementi discriminanti per l'assegnazione del premio. </t>
    </r>
  </si>
  <si>
    <t>COMPARTO OSPEDALIERO</t>
  </si>
  <si>
    <t>DATI  PREMI  COMPARTO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</si>
</sst>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#,##0.00_ ;\-#,##0.00\ 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Calibri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164" fontId="9" fillId="0" borderId="3" xfId="1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/>
    <xf numFmtId="165" fontId="1" fillId="6" borderId="16" xfId="0" applyNumberFormat="1" applyFont="1" applyFill="1" applyBorder="1" applyAlignment="1">
      <alignment horizontal="center"/>
    </xf>
    <xf numFmtId="165" fontId="1" fillId="6" borderId="17" xfId="0" applyNumberFormat="1" applyFont="1" applyFill="1" applyBorder="1" applyAlignment="1">
      <alignment horizontal="center"/>
    </xf>
    <xf numFmtId="165" fontId="1" fillId="6" borderId="24" xfId="0" applyNumberFormat="1" applyFont="1" applyFill="1" applyBorder="1" applyAlignment="1">
      <alignment horizontal="center"/>
    </xf>
    <xf numFmtId="165" fontId="1" fillId="6" borderId="20" xfId="0" applyNumberFormat="1" applyFont="1" applyFill="1" applyBorder="1" applyAlignment="1">
      <alignment horizontal="center"/>
    </xf>
    <xf numFmtId="165" fontId="1" fillId="6" borderId="25" xfId="0" applyNumberFormat="1" applyFont="1" applyFill="1" applyBorder="1" applyAlignment="1">
      <alignment horizontal="center"/>
    </xf>
    <xf numFmtId="0" fontId="4" fillId="0" borderId="0" xfId="2"/>
    <xf numFmtId="0" fontId="4" fillId="0" borderId="0" xfId="2" applyAlignment="1">
      <alignment vertical="center" wrapText="1"/>
    </xf>
    <xf numFmtId="0" fontId="2" fillId="0" borderId="0" xfId="2" applyFont="1"/>
    <xf numFmtId="0" fontId="2" fillId="0" borderId="13" xfId="2" applyFont="1" applyBorder="1" applyAlignment="1">
      <alignment horizontal="center" vertical="center" wrapText="1"/>
    </xf>
    <xf numFmtId="0" fontId="2" fillId="6" borderId="14" xfId="2" applyFont="1" applyFill="1" applyBorder="1" applyAlignment="1">
      <alignment horizontal="center" vertical="center" wrapText="1"/>
    </xf>
    <xf numFmtId="165" fontId="4" fillId="6" borderId="16" xfId="2" applyNumberFormat="1" applyFont="1" applyFill="1" applyBorder="1" applyAlignment="1">
      <alignment horizontal="center"/>
    </xf>
    <xf numFmtId="0" fontId="4" fillId="0" borderId="8" xfId="2" applyBorder="1" applyAlignment="1">
      <alignment horizontal="center"/>
    </xf>
    <xf numFmtId="0" fontId="12" fillId="0" borderId="16" xfId="2" applyFont="1" applyBorder="1" applyAlignment="1">
      <alignment vertical="center" wrapText="1"/>
    </xf>
    <xf numFmtId="165" fontId="4" fillId="6" borderId="17" xfId="2" applyNumberFormat="1" applyFont="1" applyFill="1" applyBorder="1" applyAlignment="1">
      <alignment horizontal="center"/>
    </xf>
    <xf numFmtId="0" fontId="4" fillId="0" borderId="18" xfId="2" applyFill="1" applyBorder="1" applyAlignment="1">
      <alignment horizontal="center"/>
    </xf>
    <xf numFmtId="0" fontId="12" fillId="0" borderId="17" xfId="2" applyFont="1" applyBorder="1" applyAlignment="1">
      <alignment vertical="center" wrapText="1"/>
    </xf>
    <xf numFmtId="0" fontId="12" fillId="0" borderId="20" xfId="2" applyFont="1" applyBorder="1" applyAlignment="1">
      <alignment vertical="center" wrapText="1"/>
    </xf>
    <xf numFmtId="165" fontId="4" fillId="6" borderId="24" xfId="2" applyNumberFormat="1" applyFont="1" applyFill="1" applyBorder="1" applyAlignment="1">
      <alignment horizontal="center"/>
    </xf>
    <xf numFmtId="0" fontId="4" fillId="0" borderId="19" xfId="2" applyFill="1" applyBorder="1" applyAlignment="1">
      <alignment horizontal="center"/>
    </xf>
    <xf numFmtId="0" fontId="4" fillId="0" borderId="0" xfId="2" applyAlignment="1">
      <alignment horizontal="center"/>
    </xf>
    <xf numFmtId="165" fontId="4" fillId="6" borderId="20" xfId="2" applyNumberFormat="1" applyFont="1" applyFill="1" applyBorder="1" applyAlignment="1">
      <alignment horizontal="center"/>
    </xf>
    <xf numFmtId="0" fontId="4" fillId="0" borderId="4" xfId="2" applyFill="1" applyBorder="1" applyAlignment="1">
      <alignment horizontal="center"/>
    </xf>
    <xf numFmtId="0" fontId="4" fillId="0" borderId="8" xfId="2" applyFill="1" applyBorder="1" applyAlignment="1">
      <alignment horizontal="center"/>
    </xf>
    <xf numFmtId="0" fontId="4" fillId="0" borderId="4" xfId="2" applyBorder="1" applyAlignment="1">
      <alignment horizontal="center"/>
    </xf>
    <xf numFmtId="165" fontId="1" fillId="6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5" fontId="1" fillId="6" borderId="28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5" fontId="4" fillId="6" borderId="28" xfId="2" applyNumberFormat="1" applyFont="1" applyFill="1" applyBorder="1" applyAlignment="1">
      <alignment horizontal="center"/>
    </xf>
    <xf numFmtId="165" fontId="4" fillId="6" borderId="29" xfId="2" applyNumberFormat="1" applyFont="1" applyFill="1" applyBorder="1" applyAlignment="1">
      <alignment horizontal="center"/>
    </xf>
    <xf numFmtId="165" fontId="4" fillId="6" borderId="30" xfId="2" applyNumberFormat="1" applyFont="1" applyFill="1" applyBorder="1" applyAlignment="1">
      <alignment horizontal="center"/>
    </xf>
    <xf numFmtId="165" fontId="4" fillId="6" borderId="31" xfId="2" applyNumberFormat="1" applyFont="1" applyFill="1" applyBorder="1" applyAlignment="1">
      <alignment horizontal="center"/>
    </xf>
    <xf numFmtId="0" fontId="4" fillId="0" borderId="27" xfId="2" applyFill="1" applyBorder="1" applyAlignment="1">
      <alignment horizontal="center"/>
    </xf>
    <xf numFmtId="0" fontId="4" fillId="0" borderId="0" xfId="0" applyFont="1" applyFill="1"/>
    <xf numFmtId="1" fontId="0" fillId="0" borderId="0" xfId="0" applyNumberFormat="1"/>
    <xf numFmtId="1" fontId="2" fillId="0" borderId="0" xfId="2" applyNumberFormat="1" applyFont="1"/>
    <xf numFmtId="1" fontId="2" fillId="0" borderId="13" xfId="0" applyNumberFormat="1" applyFont="1" applyBorder="1" applyAlignment="1">
      <alignment horizontal="center" vertical="center" wrapText="1"/>
    </xf>
    <xf numFmtId="1" fontId="4" fillId="0" borderId="16" xfId="2" applyNumberFormat="1" applyFont="1" applyFill="1" applyBorder="1" applyAlignment="1">
      <alignment horizontal="center"/>
    </xf>
    <xf numFmtId="1" fontId="4" fillId="0" borderId="17" xfId="2" applyNumberFormat="1" applyFont="1" applyFill="1" applyBorder="1" applyAlignment="1">
      <alignment horizontal="center"/>
    </xf>
    <xf numFmtId="1" fontId="4" fillId="0" borderId="20" xfId="2" applyNumberFormat="1" applyFont="1" applyFill="1" applyBorder="1" applyAlignment="1">
      <alignment horizontal="center"/>
    </xf>
    <xf numFmtId="1" fontId="12" fillId="0" borderId="16" xfId="2" applyNumberFormat="1" applyFont="1" applyBorder="1" applyAlignment="1">
      <alignment vertical="center" wrapText="1"/>
    </xf>
    <xf numFmtId="1" fontId="12" fillId="0" borderId="17" xfId="2" applyNumberFormat="1" applyFont="1" applyBorder="1" applyAlignment="1">
      <alignment vertical="center" wrapText="1"/>
    </xf>
    <xf numFmtId="1" fontId="12" fillId="0" borderId="20" xfId="2" applyNumberFormat="1" applyFont="1" applyBorder="1" applyAlignment="1">
      <alignment vertical="center" wrapText="1"/>
    </xf>
    <xf numFmtId="1" fontId="4" fillId="0" borderId="0" xfId="2" applyNumberFormat="1"/>
    <xf numFmtId="1" fontId="2" fillId="0" borderId="13" xfId="2" applyNumberFormat="1" applyFont="1" applyBorder="1" applyAlignment="1">
      <alignment horizontal="center" vertical="center" wrapText="1"/>
    </xf>
    <xf numFmtId="1" fontId="4" fillId="0" borderId="29" xfId="2" applyNumberFormat="1" applyFont="1" applyFill="1" applyBorder="1" applyAlignment="1">
      <alignment horizontal="center"/>
    </xf>
    <xf numFmtId="1" fontId="4" fillId="0" borderId="30" xfId="2" applyNumberFormat="1" applyFont="1" applyFill="1" applyBorder="1" applyAlignment="1">
      <alignment horizontal="center"/>
    </xf>
    <xf numFmtId="1" fontId="4" fillId="0" borderId="31" xfId="2" applyNumberFormat="1" applyFont="1" applyFill="1" applyBorder="1" applyAlignment="1">
      <alignment horizontal="center"/>
    </xf>
    <xf numFmtId="1" fontId="13" fillId="4" borderId="2" xfId="2" applyNumberFormat="1" applyFont="1" applyFill="1" applyBorder="1" applyAlignment="1">
      <alignment horizontal="center" vertical="center" wrapText="1"/>
    </xf>
    <xf numFmtId="1" fontId="2" fillId="0" borderId="15" xfId="2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4" fillId="0" borderId="16" xfId="2" applyNumberFormat="1" applyBorder="1" applyAlignment="1">
      <alignment horizontal="center"/>
    </xf>
    <xf numFmtId="1" fontId="4" fillId="0" borderId="17" xfId="2" applyNumberFormat="1" applyBorder="1" applyAlignment="1">
      <alignment horizontal="center"/>
    </xf>
    <xf numFmtId="1" fontId="4" fillId="0" borderId="20" xfId="2" applyNumberFormat="1" applyBorder="1" applyAlignment="1">
      <alignment horizontal="center"/>
    </xf>
    <xf numFmtId="1" fontId="4" fillId="0" borderId="8" xfId="2" applyNumberFormat="1" applyFill="1" applyBorder="1" applyAlignment="1">
      <alignment horizontal="center"/>
    </xf>
    <xf numFmtId="1" fontId="4" fillId="0" borderId="18" xfId="2" applyNumberFormat="1" applyFill="1" applyBorder="1" applyAlignment="1">
      <alignment horizontal="center"/>
    </xf>
    <xf numFmtId="1" fontId="4" fillId="0" borderId="4" xfId="2" applyNumberFormat="1" applyFill="1" applyBorder="1" applyAlignment="1">
      <alignment horizontal="center"/>
    </xf>
    <xf numFmtId="1" fontId="4" fillId="0" borderId="27" xfId="2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2" fillId="6" borderId="1" xfId="2" applyFont="1" applyFill="1" applyBorder="1" applyAlignment="1">
      <alignment horizontal="center" vertical="center" wrapText="1"/>
    </xf>
    <xf numFmtId="1" fontId="2" fillId="0" borderId="21" xfId="2" applyNumberFormat="1" applyFont="1" applyFill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9" xfId="2" applyFont="1" applyBorder="1" applyAlignment="1">
      <alignment vertical="center" wrapText="1"/>
    </xf>
    <xf numFmtId="0" fontId="12" fillId="0" borderId="30" xfId="2" applyFont="1" applyBorder="1" applyAlignment="1">
      <alignment vertical="center" wrapText="1"/>
    </xf>
    <xf numFmtId="0" fontId="12" fillId="0" borderId="31" xfId="2" applyFont="1" applyBorder="1" applyAlignment="1">
      <alignment vertical="center" wrapText="1"/>
    </xf>
    <xf numFmtId="0" fontId="0" fillId="0" borderId="32" xfId="0" applyBorder="1" applyAlignment="1">
      <alignment horizontal="center"/>
    </xf>
    <xf numFmtId="1" fontId="0" fillId="0" borderId="0" xfId="0" applyNumberFormat="1" applyAlignment="1"/>
    <xf numFmtId="0" fontId="15" fillId="0" borderId="52" xfId="0" applyFont="1" applyFill="1" applyBorder="1" applyAlignment="1"/>
    <xf numFmtId="1" fontId="0" fillId="0" borderId="9" xfId="3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12" borderId="54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1" borderId="54" xfId="2" applyFont="1" applyFill="1" applyBorder="1" applyAlignment="1">
      <alignment horizontal="center" vertical="center"/>
    </xf>
    <xf numFmtId="0" fontId="2" fillId="11" borderId="5" xfId="2" applyFont="1" applyFill="1" applyBorder="1" applyAlignment="1">
      <alignment horizontal="center" vertical="center"/>
    </xf>
    <xf numFmtId="0" fontId="2" fillId="14" borderId="54" xfId="2" applyFont="1" applyFill="1" applyBorder="1" applyAlignment="1">
      <alignment horizontal="center" vertical="center"/>
    </xf>
    <xf numFmtId="0" fontId="2" fillId="14" borderId="5" xfId="2" applyFont="1" applyFill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13" borderId="54" xfId="2" applyFont="1" applyFill="1" applyBorder="1" applyAlignment="1">
      <alignment horizontal="center" vertical="center"/>
    </xf>
    <xf numFmtId="0" fontId="2" fillId="13" borderId="5" xfId="2" applyFont="1" applyFill="1" applyBorder="1" applyAlignment="1">
      <alignment horizontal="center" vertical="center"/>
    </xf>
    <xf numFmtId="1" fontId="0" fillId="0" borderId="40" xfId="3" applyNumberFormat="1" applyFont="1" applyFill="1" applyBorder="1" applyAlignment="1">
      <alignment horizontal="center" vertical="center"/>
    </xf>
    <xf numFmtId="166" fontId="2" fillId="14" borderId="54" xfId="1" applyNumberFormat="1" applyFont="1" applyFill="1" applyBorder="1" applyAlignment="1">
      <alignment horizontal="center" vertical="center"/>
    </xf>
    <xf numFmtId="166" fontId="2" fillId="14" borderId="5" xfId="1" applyNumberFormat="1" applyFont="1" applyFill="1" applyBorder="1" applyAlignment="1">
      <alignment horizontal="center" vertical="center"/>
    </xf>
    <xf numFmtId="0" fontId="2" fillId="14" borderId="54" xfId="3" applyNumberFormat="1" applyFont="1" applyFill="1" applyBorder="1" applyAlignment="1">
      <alignment horizontal="center" vertical="center"/>
    </xf>
    <xf numFmtId="0" fontId="2" fillId="14" borderId="5" xfId="3" applyNumberFormat="1" applyFont="1" applyFill="1" applyBorder="1" applyAlignment="1">
      <alignment horizontal="center" vertical="center"/>
    </xf>
    <xf numFmtId="0" fontId="2" fillId="12" borderId="54" xfId="3" applyNumberFormat="1" applyFont="1" applyFill="1" applyBorder="1" applyAlignment="1">
      <alignment horizontal="center" vertical="center"/>
    </xf>
    <xf numFmtId="0" fontId="2" fillId="12" borderId="5" xfId="3" applyNumberFormat="1" applyFont="1" applyFill="1" applyBorder="1" applyAlignment="1">
      <alignment horizontal="center" vertical="center"/>
    </xf>
    <xf numFmtId="0" fontId="2" fillId="11" borderId="54" xfId="3" applyNumberFormat="1" applyFont="1" applyFill="1" applyBorder="1" applyAlignment="1">
      <alignment horizontal="center" vertical="center"/>
    </xf>
    <xf numFmtId="0" fontId="2" fillId="11" borderId="5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4" borderId="2" xfId="2" applyFont="1" applyFill="1" applyBorder="1" applyAlignment="1">
      <alignment horizontal="center" vertical="center" wrapText="1"/>
    </xf>
    <xf numFmtId="1" fontId="2" fillId="0" borderId="47" xfId="2" applyNumberFormat="1" applyFont="1" applyFill="1" applyBorder="1" applyAlignment="1">
      <alignment horizontal="center" vertical="center" wrapText="1"/>
    </xf>
    <xf numFmtId="1" fontId="4" fillId="0" borderId="24" xfId="2" applyNumberFormat="1" applyBorder="1" applyAlignment="1">
      <alignment horizontal="center"/>
    </xf>
    <xf numFmtId="164" fontId="20" fillId="7" borderId="7" xfId="1" applyNumberFormat="1" applyFont="1" applyFill="1" applyBorder="1"/>
    <xf numFmtId="164" fontId="20" fillId="7" borderId="3" xfId="1" applyNumberFormat="1" applyFont="1" applyFill="1" applyBorder="1"/>
    <xf numFmtId="164" fontId="20" fillId="7" borderId="23" xfId="1" applyNumberFormat="1" applyFont="1" applyFill="1" applyBorder="1"/>
    <xf numFmtId="164" fontId="20" fillId="7" borderId="7" xfId="1" applyNumberFormat="1" applyFont="1" applyFill="1" applyBorder="1" applyAlignment="1">
      <alignment wrapText="1"/>
    </xf>
    <xf numFmtId="164" fontId="20" fillId="7" borderId="3" xfId="1" applyNumberFormat="1" applyFont="1" applyFill="1" applyBorder="1" applyAlignment="1">
      <alignment wrapText="1"/>
    </xf>
    <xf numFmtId="164" fontId="20" fillId="7" borderId="23" xfId="1" applyNumberFormat="1" applyFont="1" applyFill="1" applyBorder="1" applyAlignment="1">
      <alignment wrapText="1"/>
    </xf>
    <xf numFmtId="164" fontId="20" fillId="7" borderId="7" xfId="1" applyNumberFormat="1" applyFont="1" applyFill="1" applyBorder="1" applyAlignment="1"/>
    <xf numFmtId="164" fontId="20" fillId="7" borderId="3" xfId="1" applyNumberFormat="1" applyFont="1" applyFill="1" applyBorder="1" applyAlignment="1"/>
    <xf numFmtId="164" fontId="20" fillId="7" borderId="23" xfId="1" applyNumberFormat="1" applyFont="1" applyFill="1" applyBorder="1" applyAlignment="1"/>
    <xf numFmtId="0" fontId="19" fillId="0" borderId="3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7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0" fontId="20" fillId="0" borderId="0" xfId="0" applyFont="1" applyBorder="1"/>
    <xf numFmtId="164" fontId="20" fillId="7" borderId="32" xfId="1" applyNumberFormat="1" applyFont="1" applyFill="1" applyBorder="1" applyAlignment="1">
      <alignment horizontal="center" vertical="center"/>
    </xf>
    <xf numFmtId="164" fontId="20" fillId="7" borderId="25" xfId="1" applyNumberFormat="1" applyFont="1" applyFill="1" applyBorder="1" applyAlignment="1">
      <alignment horizontal="center" vertical="center"/>
    </xf>
    <xf numFmtId="164" fontId="20" fillId="7" borderId="33" xfId="1" applyNumberFormat="1" applyFont="1" applyFill="1" applyBorder="1" applyAlignment="1">
      <alignment horizontal="center" vertical="center"/>
    </xf>
    <xf numFmtId="164" fontId="20" fillId="7" borderId="32" xfId="1" applyNumberFormat="1" applyFont="1" applyFill="1" applyBorder="1" applyAlignment="1">
      <alignment horizontal="center" vertical="center" wrapText="1"/>
    </xf>
    <xf numFmtId="164" fontId="20" fillId="7" borderId="25" xfId="1" applyNumberFormat="1" applyFont="1" applyFill="1" applyBorder="1" applyAlignment="1">
      <alignment horizontal="center" vertical="center" wrapText="1"/>
    </xf>
    <xf numFmtId="164" fontId="20" fillId="7" borderId="33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/>
    </xf>
    <xf numFmtId="164" fontId="20" fillId="7" borderId="32" xfId="1" applyNumberFormat="1" applyFont="1" applyFill="1" applyBorder="1" applyAlignment="1">
      <alignment horizontal="right" vertical="center"/>
    </xf>
    <xf numFmtId="44" fontId="12" fillId="0" borderId="0" xfId="3" applyFont="1" applyAlignment="1">
      <alignment horizontal="center"/>
    </xf>
    <xf numFmtId="44" fontId="12" fillId="0" borderId="0" xfId="3" applyFont="1"/>
    <xf numFmtId="0" fontId="20" fillId="0" borderId="0" xfId="0" applyFont="1"/>
    <xf numFmtId="0" fontId="8" fillId="12" borderId="0" xfId="0" applyFont="1" applyFill="1" applyAlignment="1">
      <alignment horizontal="center"/>
    </xf>
    <xf numFmtId="0" fontId="20" fillId="0" borderId="0" xfId="0" applyFont="1" applyBorder="1" applyAlignment="1">
      <alignment horizontal="right"/>
    </xf>
    <xf numFmtId="1" fontId="19" fillId="13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" fillId="0" borderId="0" xfId="4"/>
    <xf numFmtId="2" fontId="6" fillId="0" borderId="0" xfId="4" applyNumberFormat="1" applyFont="1" applyAlignment="1">
      <alignment horizontal="center"/>
    </xf>
    <xf numFmtId="0" fontId="6" fillId="0" borderId="0" xfId="4" applyFont="1"/>
    <xf numFmtId="164" fontId="7" fillId="0" borderId="3" xfId="1" applyNumberFormat="1" applyFont="1" applyBorder="1" applyAlignment="1">
      <alignment horizontal="center"/>
    </xf>
    <xf numFmtId="0" fontId="3" fillId="0" borderId="3" xfId="4" applyFont="1" applyBorder="1" applyAlignment="1">
      <alignment horizontal="center" wrapText="1"/>
    </xf>
    <xf numFmtId="0" fontId="1" fillId="0" borderId="0" xfId="4" applyAlignment="1">
      <alignment horizontal="center"/>
    </xf>
    <xf numFmtId="43" fontId="11" fillId="0" borderId="12" xfId="1" applyFont="1" applyBorder="1" applyAlignment="1">
      <alignment horizontal="center"/>
    </xf>
    <xf numFmtId="0" fontId="2" fillId="0" borderId="53" xfId="4" applyFont="1" applyBorder="1" applyAlignment="1">
      <alignment wrapText="1"/>
    </xf>
    <xf numFmtId="164" fontId="9" fillId="0" borderId="54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0" fontId="2" fillId="3" borderId="12" xfId="4" applyFont="1" applyFill="1" applyBorder="1" applyAlignment="1">
      <alignment horizontal="center" wrapText="1"/>
    </xf>
    <xf numFmtId="0" fontId="2" fillId="3" borderId="12" xfId="4" quotePrefix="1" applyFont="1" applyFill="1" applyBorder="1" applyAlignment="1">
      <alignment horizontal="center" wrapText="1"/>
    </xf>
    <xf numFmtId="0" fontId="2" fillId="2" borderId="53" xfId="4" applyFont="1" applyFill="1" applyBorder="1" applyAlignment="1">
      <alignment horizontal="center" vertical="center" wrapText="1"/>
    </xf>
    <xf numFmtId="0" fontId="2" fillId="2" borderId="54" xfId="4" applyFont="1" applyFill="1" applyBorder="1" applyAlignment="1">
      <alignment horizontal="center" vertical="center" wrapText="1"/>
    </xf>
    <xf numFmtId="0" fontId="2" fillId="2" borderId="54" xfId="4" quotePrefix="1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2" fillId="3" borderId="56" xfId="4" applyFont="1" applyFill="1" applyBorder="1" applyAlignment="1">
      <alignment horizontal="center" wrapText="1"/>
    </xf>
    <xf numFmtId="0" fontId="2" fillId="3" borderId="27" xfId="4" applyFont="1" applyFill="1" applyBorder="1" applyAlignment="1">
      <alignment horizontal="center" wrapText="1"/>
    </xf>
    <xf numFmtId="0" fontId="2" fillId="0" borderId="50" xfId="4" applyFont="1" applyBorder="1" applyAlignment="1">
      <alignment wrapText="1"/>
    </xf>
    <xf numFmtId="164" fontId="9" fillId="0" borderId="18" xfId="1" applyNumberFormat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3" fillId="0" borderId="50" xfId="4" applyFont="1" applyBorder="1" applyAlignment="1">
      <alignment wrapText="1"/>
    </xf>
    <xf numFmtId="0" fontId="1" fillId="0" borderId="50" xfId="4" applyBorder="1"/>
    <xf numFmtId="164" fontId="2" fillId="0" borderId="18" xfId="1" applyNumberFormat="1" applyFont="1" applyBorder="1" applyAlignment="1">
      <alignment horizontal="center"/>
    </xf>
    <xf numFmtId="164" fontId="1" fillId="0" borderId="18" xfId="1" applyNumberForma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0" fontId="1" fillId="0" borderId="22" xfId="4" applyBorder="1"/>
    <xf numFmtId="164" fontId="1" fillId="0" borderId="23" xfId="1" applyNumberFormat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0" fontId="2" fillId="0" borderId="56" xfId="4" applyFont="1" applyBorder="1" applyAlignment="1">
      <alignment wrapText="1"/>
    </xf>
    <xf numFmtId="43" fontId="11" fillId="0" borderId="27" xfId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6" xfId="4" applyFont="1" applyBorder="1" applyAlignment="1">
      <alignment wrapText="1"/>
    </xf>
    <xf numFmtId="164" fontId="9" fillId="0" borderId="7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43" fontId="11" fillId="0" borderId="18" xfId="1" applyFont="1" applyBorder="1" applyAlignment="1">
      <alignment horizontal="center"/>
    </xf>
    <xf numFmtId="0" fontId="2" fillId="5" borderId="56" xfId="4" applyFont="1" applyFill="1" applyBorder="1" applyAlignment="1">
      <alignment horizontal="center" wrapText="1"/>
    </xf>
    <xf numFmtId="0" fontId="2" fillId="5" borderId="12" xfId="4" applyFont="1" applyFill="1" applyBorder="1" applyAlignment="1">
      <alignment horizontal="center" wrapText="1"/>
    </xf>
    <xf numFmtId="0" fontId="2" fillId="5" borderId="12" xfId="4" quotePrefix="1" applyFont="1" applyFill="1" applyBorder="1" applyAlignment="1">
      <alignment horizontal="center" wrapText="1"/>
    </xf>
    <xf numFmtId="0" fontId="2" fillId="5" borderId="27" xfId="4" applyFont="1" applyFill="1" applyBorder="1" applyAlignment="1">
      <alignment horizontal="center" wrapText="1"/>
    </xf>
    <xf numFmtId="0" fontId="2" fillId="4" borderId="53" xfId="4" applyFont="1" applyFill="1" applyBorder="1" applyAlignment="1">
      <alignment horizontal="center" vertical="center" wrapText="1"/>
    </xf>
    <xf numFmtId="0" fontId="2" fillId="4" borderId="54" xfId="4" applyFont="1" applyFill="1" applyBorder="1" applyAlignment="1">
      <alignment horizontal="center" vertical="center" wrapText="1"/>
    </xf>
    <xf numFmtId="0" fontId="2" fillId="4" borderId="54" xfId="4" quotePrefix="1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3" fillId="0" borderId="0" xfId="2" applyFont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6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44" fontId="20" fillId="0" borderId="15" xfId="3" applyFont="1" applyBorder="1" applyAlignment="1">
      <alignment horizontal="right"/>
    </xf>
    <xf numFmtId="44" fontId="0" fillId="0" borderId="0" xfId="3" applyFont="1" applyAlignment="1">
      <alignment horizontal="right"/>
    </xf>
    <xf numFmtId="44" fontId="19" fillId="0" borderId="34" xfId="3" applyFont="1" applyBorder="1" applyAlignment="1">
      <alignment horizontal="right"/>
    </xf>
    <xf numFmtId="44" fontId="20" fillId="0" borderId="8" xfId="3" applyFont="1" applyBorder="1" applyAlignment="1">
      <alignment horizontal="right" vertical="center" wrapText="1"/>
    </xf>
    <xf numFmtId="44" fontId="20" fillId="0" borderId="18" xfId="3" applyFont="1" applyBorder="1" applyAlignment="1">
      <alignment horizontal="right" vertical="center" wrapText="1"/>
    </xf>
    <xf numFmtId="44" fontId="20" fillId="0" borderId="4" xfId="3" applyFont="1" applyBorder="1" applyAlignment="1">
      <alignment horizontal="right" vertical="center" wrapText="1"/>
    </xf>
    <xf numFmtId="44" fontId="20" fillId="0" borderId="8" xfId="3" applyFont="1" applyFill="1" applyBorder="1" applyAlignment="1">
      <alignment horizontal="right" wrapText="1"/>
    </xf>
    <xf numFmtId="44" fontId="20" fillId="0" borderId="8" xfId="3" applyFont="1" applyFill="1" applyBorder="1" applyAlignment="1">
      <alignment horizontal="right"/>
    </xf>
    <xf numFmtId="44" fontId="20" fillId="0" borderId="18" xfId="3" applyFont="1" applyFill="1" applyBorder="1" applyAlignment="1">
      <alignment horizontal="right" wrapText="1"/>
    </xf>
    <xf numFmtId="44" fontId="12" fillId="0" borderId="0" xfId="3" applyFont="1" applyFill="1" applyAlignment="1">
      <alignment horizontal="right"/>
    </xf>
    <xf numFmtId="164" fontId="16" fillId="0" borderId="0" xfId="1" applyNumberFormat="1" applyFont="1" applyAlignment="1">
      <alignment horizontal="right"/>
    </xf>
    <xf numFmtId="44" fontId="16" fillId="0" borderId="0" xfId="3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3" xfId="0" applyFont="1" applyBorder="1"/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9" fillId="0" borderId="3" xfId="0" applyFont="1" applyBorder="1" applyAlignment="1"/>
    <xf numFmtId="0" fontId="20" fillId="0" borderId="0" xfId="0" applyFont="1" applyAlignment="1">
      <alignment horizontal="left"/>
    </xf>
    <xf numFmtId="0" fontId="15" fillId="10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19" borderId="0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16" fillId="19" borderId="0" xfId="0" applyNumberFormat="1" applyFont="1" applyFill="1" applyAlignment="1">
      <alignment horizontal="left" vertical="center" wrapText="1"/>
    </xf>
    <xf numFmtId="0" fontId="16" fillId="19" borderId="0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6" fillId="0" borderId="35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0" borderId="0" xfId="0" applyFont="1" applyBorder="1" applyAlignment="1"/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3" xfId="0" applyFont="1" applyBorder="1" applyAlignment="1"/>
    <xf numFmtId="0" fontId="0" fillId="0" borderId="3" xfId="0" applyBorder="1" applyAlignment="1"/>
    <xf numFmtId="0" fontId="2" fillId="6" borderId="2" xfId="2" applyFont="1" applyFill="1" applyBorder="1" applyAlignment="1">
      <alignment horizontal="center" vertical="center" wrapText="1"/>
    </xf>
    <xf numFmtId="0" fontId="4" fillId="0" borderId="21" xfId="2" applyBorder="1" applyAlignment="1">
      <alignment horizontal="center" vertical="center" wrapText="1"/>
    </xf>
    <xf numFmtId="0" fontId="3" fillId="0" borderId="10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16" fillId="0" borderId="0" xfId="2" applyFont="1" applyBorder="1" applyAlignment="1">
      <alignment horizontal="left" vertical="top" wrapText="1"/>
    </xf>
    <xf numFmtId="0" fontId="18" fillId="17" borderId="53" xfId="2" applyFont="1" applyFill="1" applyBorder="1" applyAlignment="1">
      <alignment horizontal="center"/>
    </xf>
    <xf numFmtId="0" fontId="18" fillId="17" borderId="54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8" borderId="53" xfId="2" applyFont="1" applyFill="1" applyBorder="1" applyAlignment="1">
      <alignment horizontal="center"/>
    </xf>
    <xf numFmtId="0" fontId="5" fillId="8" borderId="54" xfId="2" applyFont="1" applyFill="1" applyBorder="1" applyAlignment="1">
      <alignment horizontal="center"/>
    </xf>
    <xf numFmtId="0" fontId="5" fillId="9" borderId="53" xfId="2" applyFont="1" applyFill="1" applyBorder="1" applyAlignment="1">
      <alignment horizontal="center"/>
    </xf>
    <xf numFmtId="0" fontId="5" fillId="9" borderId="54" xfId="2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8" fillId="15" borderId="53" xfId="0" applyFont="1" applyFill="1" applyBorder="1" applyAlignment="1">
      <alignment horizontal="center"/>
    </xf>
    <xf numFmtId="0" fontId="18" fillId="15" borderId="54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8" fillId="16" borderId="53" xfId="0" applyFont="1" applyFill="1" applyBorder="1" applyAlignment="1">
      <alignment horizontal="center"/>
    </xf>
    <xf numFmtId="0" fontId="18" fillId="16" borderId="54" xfId="0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8" fillId="17" borderId="2" xfId="0" applyFont="1" applyFill="1" applyBorder="1" applyAlignment="1">
      <alignment horizontal="center"/>
    </xf>
    <xf numFmtId="0" fontId="18" fillId="17" borderId="55" xfId="0" applyFont="1" applyFill="1" applyBorder="1" applyAlignment="1">
      <alignment horizontal="center"/>
    </xf>
    <xf numFmtId="164" fontId="1" fillId="0" borderId="3" xfId="1" applyNumberFormat="1" applyFont="1" applyBorder="1" applyAlignment="1">
      <alignment horizontal="center" wrapText="1"/>
    </xf>
    <xf numFmtId="164" fontId="1" fillId="0" borderId="18" xfId="1" applyNumberFormat="1" applyFont="1" applyBorder="1" applyAlignment="1">
      <alignment horizontal="center" wrapText="1"/>
    </xf>
    <xf numFmtId="0" fontId="14" fillId="0" borderId="0" xfId="4" applyFont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2"/>
    <cellStyle name="Normale 3" xfId="4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DISTRIBUZIONE VALUTAZIONI PER CATEGORIA PROFESSIONALE</a:t>
            </a:r>
          </a:p>
        </c:rich>
      </c:tx>
      <c:layout>
        <c:manualLayout>
          <c:xMode val="edge"/>
          <c:yMode val="edge"/>
          <c:x val="0.19591858160587089"/>
          <c:y val="5.69948186528497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07714087089957"/>
          <c:y val="0.1983972789262092"/>
          <c:w val="0.78956158722085756"/>
          <c:h val="0.4829671133456208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gradFill rotWithShape="0">
                <a:gsLst>
                  <a:gs pos="0">
                    <a:srgbClr val="FF8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COMPARTO'!$B$5:$C$28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COMPARTO'!$D$5:$D$28</c:f>
              <c:numCache>
                <c:formatCode>_-* #,##0_-;\-* #,##0_-;_-* "-"??_-;_-@_-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31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130</c:v>
                </c:pt>
                <c:pt idx="8">
                  <c:v>0</c:v>
                </c:pt>
                <c:pt idx="9">
                  <c:v>3</c:v>
                </c:pt>
                <c:pt idx="10">
                  <c:v>59</c:v>
                </c:pt>
                <c:pt idx="11">
                  <c:v>633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181</c:v>
                </c:pt>
                <c:pt idx="16">
                  <c:v>0</c:v>
                </c:pt>
                <c:pt idx="17">
                  <c:v>7</c:v>
                </c:pt>
                <c:pt idx="18">
                  <c:v>147</c:v>
                </c:pt>
                <c:pt idx="19">
                  <c:v>2585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109</c:v>
                </c:pt>
              </c:numCache>
            </c:numRef>
          </c:val>
        </c:ser>
        <c:axId val="159074944"/>
        <c:axId val="159089408"/>
      </c:barChart>
      <c:catAx>
        <c:axId val="15907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Categorie- valutazione</a:t>
                </a:r>
              </a:p>
            </c:rich>
          </c:tx>
          <c:layout>
            <c:manualLayout>
              <c:xMode val="edge"/>
              <c:yMode val="edge"/>
              <c:x val="0.45306122448979574"/>
              <c:y val="0.93005181347150434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59089408"/>
        <c:crosses val="autoZero"/>
        <c:auto val="1"/>
        <c:lblAlgn val="ctr"/>
        <c:lblOffset val="100"/>
        <c:tickLblSkip val="1"/>
        <c:tickMarkSkip val="1"/>
      </c:catAx>
      <c:valAx>
        <c:axId val="159089408"/>
        <c:scaling>
          <c:orientation val="minMax"/>
        </c:scaling>
        <c:axPos val="l"/>
        <c:majorGridlines>
          <c:spPr>
            <a:ln w="3175">
              <a:solidFill>
                <a:srgbClr val="00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n. dipendenti</a:t>
                </a:r>
              </a:p>
            </c:rich>
          </c:tx>
          <c:layout>
            <c:manualLayout>
              <c:xMode val="edge"/>
              <c:yMode val="edge"/>
              <c:x val="1.0204081632653083E-2"/>
              <c:y val="0.33419689119171042"/>
            </c:manualLayout>
          </c:layout>
          <c:spPr>
            <a:noFill/>
            <a:ln w="25400">
              <a:noFill/>
            </a:ln>
          </c:spPr>
        </c:title>
        <c:numFmt formatCode="_-* #,##0_-;\-* #,##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59074944"/>
        <c:crosses val="autoZero"/>
        <c:crossBetween val="between"/>
      </c:valAx>
      <c:spPr>
        <a:gradFill rotWithShape="0">
          <a:gsLst>
            <a:gs pos="0">
              <a:srgbClr val="33CCCC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gradFill rotWithShape="0">
      <a:gsLst>
        <a:gs pos="0">
          <a:srgbClr val="000080"/>
        </a:gs>
        <a:gs pos="50000">
          <a:srgbClr val="3366FF"/>
        </a:gs>
        <a:gs pos="100000">
          <a:srgbClr val="000080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r>
              <a:rPr lang="it-IT"/>
              <a:t>Assegnazione retribuzione di risultato Dirigenza Medica (quota obiettivi)</a:t>
            </a:r>
          </a:p>
        </c:rich>
      </c:tx>
      <c:layout>
        <c:manualLayout>
          <c:xMode val="edge"/>
          <c:yMode val="edge"/>
          <c:x val="0.13238289205702666"/>
          <c:y val="3.6496350364963549E-2"/>
        </c:manualLayout>
      </c:layout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gradFill rotWithShape="0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lin ang="5400000" scaled="1"/>
        </a:gradFill>
        <a:ln w="3175">
          <a:solidFill>
            <a:srgbClr val="FFFF00"/>
          </a:solidFill>
          <a:prstDash val="solid"/>
        </a:ln>
      </c:spPr>
    </c:floor>
    <c:sideWall>
      <c:spPr>
        <a:noFill/>
        <a:ln w="12700">
          <a:solidFill>
            <a:srgbClr val="FFFF00"/>
          </a:solidFill>
          <a:prstDash val="solid"/>
        </a:ln>
      </c:spPr>
    </c:sideWall>
    <c:backWall>
      <c:spPr>
        <a:noFill/>
        <a:ln w="12700">
          <a:solidFill>
            <a:srgbClr val="FFFF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41778959410598"/>
          <c:y val="0.19196264238682334"/>
          <c:w val="0.60323320519447665"/>
          <c:h val="0.68020241886637622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2020'!$D$39</c:f>
              <c:strCache>
                <c:ptCount val="1"/>
                <c:pt idx="0">
                  <c:v>x ≤ 60%</c:v>
                </c:pt>
              </c:strCache>
            </c:strRef>
          </c:tx>
          <c:spPr>
            <a:gradFill rotWithShape="0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2020'!$D$40:$D$41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2020'!$E$39</c:f>
              <c:strCache>
                <c:ptCount val="1"/>
                <c:pt idx="0">
                  <c:v>60% &lt; x ≤ 90%</c:v>
                </c:pt>
              </c:strCache>
            </c:strRef>
          </c:tx>
          <c:spPr>
            <a:gradFill rotWithShape="0">
              <a:gsLst>
                <a:gs pos="0">
                  <a:srgbClr val="F8B049"/>
                </a:gs>
                <a:gs pos="9000">
                  <a:srgbClr val="B43E85"/>
                </a:gs>
                <a:gs pos="15500">
                  <a:srgbClr val="C50849"/>
                </a:gs>
                <a:gs pos="16499">
                  <a:srgbClr val="F952A0"/>
                </a:gs>
                <a:gs pos="18500">
                  <a:srgbClr val="FEE7F2"/>
                </a:gs>
                <a:gs pos="39500">
                  <a:srgbClr val="F8B049"/>
                </a:gs>
                <a:gs pos="43500">
                  <a:srgbClr val="F8B049"/>
                </a:gs>
                <a:gs pos="50000">
                  <a:srgbClr val="FC9FCB"/>
                </a:gs>
                <a:gs pos="56500">
                  <a:srgbClr val="F8B049"/>
                </a:gs>
                <a:gs pos="60501">
                  <a:srgbClr val="F8B049"/>
                </a:gs>
                <a:gs pos="81500">
                  <a:srgbClr val="FEE7F2"/>
                </a:gs>
                <a:gs pos="83501">
                  <a:srgbClr val="F952A0"/>
                </a:gs>
                <a:gs pos="84500">
                  <a:srgbClr val="C50849"/>
                </a:gs>
                <a:gs pos="91000">
                  <a:srgbClr val="B43E85"/>
                </a:gs>
                <a:gs pos="100000">
                  <a:srgbClr val="F8B049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2020'!$E$40:$E$41</c:f>
              <c:numCache>
                <c:formatCode>General</c:formatCode>
                <c:ptCount val="2"/>
                <c:pt idx="0">
                  <c:v>52</c:v>
                </c:pt>
                <c:pt idx="1">
                  <c:v>184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2020'!$F$39</c:f>
              <c:strCache>
                <c:ptCount val="1"/>
                <c:pt idx="0">
                  <c:v>x &gt; 90%</c:v>
                </c:pt>
              </c:strCache>
            </c:strRef>
          </c:tx>
          <c:spPr>
            <a:gradFill rotWithShape="0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2020'!$F$40:$F$41</c:f>
              <c:numCache>
                <c:formatCode>General</c:formatCode>
                <c:ptCount val="2"/>
                <c:pt idx="0">
                  <c:v>116</c:v>
                </c:pt>
                <c:pt idx="1">
                  <c:v>574</c:v>
                </c:pt>
              </c:numCache>
            </c:numRef>
          </c:val>
        </c:ser>
        <c:shape val="box"/>
        <c:axId val="160176000"/>
        <c:axId val="160177536"/>
        <c:axId val="0"/>
      </c:bar3DChart>
      <c:catAx>
        <c:axId val="1601760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endParaRPr lang="it-IT"/>
          </a:p>
        </c:txPr>
        <c:crossAx val="160177536"/>
        <c:crosses val="autoZero"/>
        <c:auto val="1"/>
        <c:lblAlgn val="ctr"/>
        <c:lblOffset val="100"/>
        <c:tickLblSkip val="1"/>
        <c:tickMarkSkip val="1"/>
      </c:catAx>
      <c:valAx>
        <c:axId val="16017753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endParaRPr lang="it-IT"/>
          </a:p>
        </c:txPr>
        <c:crossAx val="1601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26370357010853"/>
          <c:y val="0.33242531408139742"/>
          <c:w val="0.22647971899287819"/>
          <c:h val="0.4194005588011176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FFFF"/>
              </a:solidFill>
              <a:latin typeface="Arial" pitchFamily="34" charset="0"/>
              <a:ea typeface="Optima"/>
              <a:cs typeface="Arial" pitchFamily="34" charset="0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FF0000"/>
        </a:gs>
        <a:gs pos="100000">
          <a:srgbClr val="800000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Pristina"/>
                <a:ea typeface="Pristina"/>
                <a:cs typeface="Pristina"/>
              </a:defRPr>
            </a:pPr>
            <a:r>
              <a:rPr lang="it-IT"/>
              <a:t>Retribuzione di risultato Dirigenza Medica</a:t>
            </a:r>
          </a:p>
        </c:rich>
      </c:tx>
      <c:layout>
        <c:manualLayout>
          <c:xMode val="edge"/>
          <c:yMode val="edge"/>
          <c:x val="0.15071283095723056"/>
          <c:y val="3.6496350364963549E-2"/>
        </c:manualLayout>
      </c:layout>
      <c:spPr>
        <a:noFill/>
        <a:ln w="25400">
          <a:noFill/>
        </a:ln>
      </c:spPr>
    </c:title>
    <c:view3D>
      <c:hPercent val="49"/>
      <c:depthPercent val="100"/>
      <c:rAngAx val="1"/>
    </c:view3D>
    <c:floor>
      <c:spPr>
        <a:gradFill rotWithShape="0">
          <a:gsLst>
            <a:gs pos="0">
              <a:srgbClr val="006699"/>
            </a:gs>
            <a:gs pos="19000">
              <a:srgbClr val="1170FF"/>
            </a:gs>
            <a:gs pos="28999">
              <a:srgbClr val="3333CC"/>
            </a:gs>
            <a:gs pos="39999">
              <a:srgbClr val="2E6792"/>
            </a:gs>
            <a:gs pos="53000">
              <a:srgbClr val="9999FF"/>
            </a:gs>
            <a:gs pos="84000">
              <a:srgbClr val="00CCCC"/>
            </a:gs>
            <a:gs pos="100000">
              <a:srgbClr val="3399FF"/>
            </a:gs>
          </a:gsLst>
          <a:lin ang="18900000" scaled="1"/>
        </a:gra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00FFFF"/>
          </a:solidFill>
          <a:prstDash val="solid"/>
        </a:ln>
      </c:spPr>
    </c:sideWall>
    <c:backWall>
      <c:spPr>
        <a:noFill/>
        <a:ln w="12700">
          <a:solidFill>
            <a:srgbClr val="00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993782972823446E-2"/>
          <c:y val="0.18914558136808579"/>
          <c:w val="0.70251834999271878"/>
          <c:h val="0.69779410328051494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2020'!$D$51</c:f>
              <c:strCache>
                <c:ptCount val="1"/>
                <c:pt idx="0">
                  <c:v>x ≤ 1000 €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2020'!$D$48:$D$53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3">
                  <c:v>0</c:v>
                </c:pt>
                <c:pt idx="4">
                  <c:v>8</c:v>
                </c:pt>
                <c:pt idx="5">
                  <c:v>92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2020'!$E$51</c:f>
              <c:strCache>
                <c:ptCount val="1"/>
                <c:pt idx="0">
                  <c:v>1000 € &lt; x ≤ 1500 €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2020'!$E$48:$E$53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3">
                  <c:v>0</c:v>
                </c:pt>
                <c:pt idx="4">
                  <c:v>1</c:v>
                </c:pt>
                <c:pt idx="5">
                  <c:v>95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2020'!$F$51</c:f>
              <c:strCache>
                <c:ptCount val="1"/>
                <c:pt idx="0">
                  <c:v>1500 € &lt; x ≤ 1800 €</c:v>
                </c:pt>
              </c:strCache>
            </c:strRef>
          </c:tx>
          <c:spPr>
            <a:gradFill rotWithShape="0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2020'!$F$48:$F$53</c:f>
              <c:numCache>
                <c:formatCode>General</c:formatCode>
                <c:ptCount val="6"/>
                <c:pt idx="0">
                  <c:v>1</c:v>
                </c:pt>
                <c:pt idx="1">
                  <c:v>69</c:v>
                </c:pt>
                <c:pt idx="3">
                  <c:v>0</c:v>
                </c:pt>
                <c:pt idx="4">
                  <c:v>4</c:v>
                </c:pt>
                <c:pt idx="5">
                  <c:v>537</c:v>
                </c:pt>
              </c:numCache>
            </c:numRef>
          </c:val>
        </c:ser>
        <c:ser>
          <c:idx val="4"/>
          <c:order val="3"/>
          <c:tx>
            <c:strRef>
              <c:f>'Tabelle dati DIRIGENZA 2020'!$G$51</c:f>
              <c:strCache>
                <c:ptCount val="1"/>
                <c:pt idx="0">
                  <c:v>1800 € &lt; x ≤ 2000 €</c:v>
                </c:pt>
              </c:strCache>
            </c:strRef>
          </c:tx>
          <c:spPr>
            <a:gradFill rotWithShape="0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2020'!$G$48:$G$53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3">
                  <c:v>0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ser>
          <c:idx val="5"/>
          <c:order val="4"/>
          <c:tx>
            <c:strRef>
              <c:f>'Tabelle dati DIRIGENZA 2020'!$H$51</c:f>
              <c:strCache>
                <c:ptCount val="1"/>
                <c:pt idx="0">
                  <c:v>x &gt; 2000 €</c:v>
                </c:pt>
              </c:strCache>
            </c:strRef>
          </c:tx>
          <c:spPr>
            <a:gradFill rotWithShape="0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2020'!$H$48:$H$53</c:f>
              <c:numCache>
                <c:formatCode>General</c:formatCode>
                <c:ptCount val="6"/>
                <c:pt idx="0">
                  <c:v>71</c:v>
                </c:pt>
                <c:pt idx="1">
                  <c:v>11</c:v>
                </c:pt>
                <c:pt idx="3">
                  <c:v>0</c:v>
                </c:pt>
                <c:pt idx="4">
                  <c:v>120</c:v>
                </c:pt>
                <c:pt idx="5">
                  <c:v>48</c:v>
                </c:pt>
              </c:numCache>
            </c:numRef>
          </c:val>
        </c:ser>
        <c:shape val="box"/>
        <c:axId val="160316032"/>
        <c:axId val="160326016"/>
        <c:axId val="0"/>
      </c:bar3DChart>
      <c:catAx>
        <c:axId val="160316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FFFF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326016"/>
        <c:crosses val="autoZero"/>
        <c:auto val="1"/>
        <c:lblAlgn val="ctr"/>
        <c:lblOffset val="100"/>
        <c:tickLblSkip val="1"/>
        <c:tickMarkSkip val="1"/>
      </c:catAx>
      <c:valAx>
        <c:axId val="160326016"/>
        <c:scaling>
          <c:orientation val="minMax"/>
        </c:scaling>
        <c:axPos val="l"/>
        <c:majorGridlines>
          <c:spPr>
            <a:ln w="3175">
              <a:solidFill>
                <a:srgbClr val="00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FF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3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82077393075365"/>
          <c:y val="0.40875989041515776"/>
          <c:w val="0.22199592668024404"/>
          <c:h val="0.46715405099909968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 pitchFamily="34" charset="0"/>
              <a:ea typeface="Optima"/>
              <a:cs typeface="Arial" pitchFamily="34" charset="0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9999FF"/>
        </a:gs>
        <a:gs pos="100000">
          <a:srgbClr val="3333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576802507836994"/>
          <c:y val="6.5268213842634329E-2"/>
          <c:w val="0.66230473113937705"/>
          <c:h val="0.76690151265095341"/>
        </c:manualLayout>
      </c:layout>
      <c:lineChart>
        <c:grouping val="standard"/>
        <c:ser>
          <c:idx val="0"/>
          <c:order val="0"/>
          <c:tx>
            <c:strRef>
              <c:f>'Tabelle dati DIRIGENZA 2020'!$Y$22</c:f>
              <c:strCache>
                <c:ptCount val="1"/>
                <c:pt idx="0">
                  <c:v>Euro 
(Media Ponderata)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2020'!$W$23:$X$32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2020'!$Y$23:$Y$32</c:f>
              <c:numCache>
                <c:formatCode>"€"\ #,##0.00</c:formatCode>
                <c:ptCount val="10"/>
                <c:pt idx="0">
                  <c:v>1102.5121386326325</c:v>
                </c:pt>
                <c:pt idx="2">
                  <c:v>1208.8794951391208</c:v>
                </c:pt>
                <c:pt idx="3">
                  <c:v>1448.3865381196035</c:v>
                </c:pt>
                <c:pt idx="4">
                  <c:v>1577.1793021324402</c:v>
                </c:pt>
                <c:pt idx="7">
                  <c:v>1578.9612414170851</c:v>
                </c:pt>
                <c:pt idx="8">
                  <c:v>2046.4422719114386</c:v>
                </c:pt>
                <c:pt idx="9">
                  <c:v>2134.3220311646833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2020'!$Z$22</c:f>
              <c:strCache>
                <c:ptCount val="1"/>
                <c:pt idx="0">
                  <c:v>Persone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2020'!$W$23:$X$32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2020'!$Z$23:$Z$32</c:f>
              <c:numCache>
                <c:formatCode>0</c:formatCode>
                <c:ptCount val="10"/>
                <c:pt idx="0">
                  <c:v>3</c:v>
                </c:pt>
                <c:pt idx="2">
                  <c:v>37</c:v>
                </c:pt>
                <c:pt idx="3">
                  <c:v>108</c:v>
                </c:pt>
                <c:pt idx="4">
                  <c:v>634</c:v>
                </c:pt>
                <c:pt idx="7">
                  <c:v>1</c:v>
                </c:pt>
                <c:pt idx="8">
                  <c:v>4</c:v>
                </c:pt>
                <c:pt idx="9">
                  <c:v>139</c:v>
                </c:pt>
              </c:numCache>
            </c:numRef>
          </c:val>
        </c:ser>
        <c:marker val="1"/>
        <c:axId val="160241152"/>
        <c:axId val="160242688"/>
      </c:lineChart>
      <c:catAx>
        <c:axId val="160241152"/>
        <c:scaling>
          <c:orientation val="minMax"/>
        </c:scaling>
        <c:axPos val="b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242688"/>
        <c:crosses val="autoZero"/>
        <c:auto val="1"/>
        <c:lblAlgn val="ctr"/>
        <c:lblOffset val="100"/>
        <c:tickLblSkip val="1"/>
        <c:tickMarkSkip val="1"/>
      </c:catAx>
      <c:valAx>
        <c:axId val="16024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241152"/>
        <c:crosses val="autoZero"/>
        <c:crossBetween val="between"/>
      </c:valAx>
      <c:spPr>
        <a:gradFill rotWithShape="0">
          <a:gsLst>
            <a:gs pos="0">
              <a:srgbClr val="CC99FF"/>
            </a:gs>
            <a:gs pos="50000">
              <a:srgbClr val="FF99CC"/>
            </a:gs>
            <a:gs pos="100000">
              <a:srgbClr val="CC99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66457680250785"/>
          <c:y val="0.39860237750001593"/>
          <c:w val="0.13636363636363658"/>
          <c:h val="0.289569112894168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CC99FF"/>
        </a:gs>
        <a:gs pos="50000">
          <a:srgbClr val="FF99CC"/>
        </a:gs>
        <a:gs pos="100000">
          <a:srgbClr val="CC99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508580343213751"/>
          <c:y val="6.7307692307692416E-2"/>
          <c:w val="0.6675806348422948"/>
          <c:h val="0.60576923076923073"/>
        </c:manualLayout>
      </c:layout>
      <c:lineChart>
        <c:grouping val="standard"/>
        <c:ser>
          <c:idx val="0"/>
          <c:order val="0"/>
          <c:tx>
            <c:strRef>
              <c:f>'Tabelle dati DIRIGENZA 2020'!$Y$38</c:f>
              <c:strCache>
                <c:ptCount val="1"/>
                <c:pt idx="0">
                  <c:v>Euro 
(Media Ponderata)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2020'!$W$39:$X$44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2020'!$Y$39:$Y$44</c:f>
              <c:numCache>
                <c:formatCode>"€"\ #,##0.00</c:formatCode>
                <c:ptCount val="6"/>
                <c:pt idx="1">
                  <c:v>1483.7294803287027</c:v>
                </c:pt>
                <c:pt idx="2">
                  <c:v>1559.531967936749</c:v>
                </c:pt>
                <c:pt idx="4">
                  <c:v>2000.85720496718</c:v>
                </c:pt>
                <c:pt idx="5">
                  <c:v>2170.413271130883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2020'!$Z$38</c:f>
              <c:strCache>
                <c:ptCount val="1"/>
                <c:pt idx="0">
                  <c:v>Persone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2020'!$W$39:$X$44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2020'!$Z$39:$Z$44</c:f>
              <c:numCache>
                <c:formatCode>0</c:formatCode>
                <c:ptCount val="6"/>
                <c:pt idx="1">
                  <c:v>200</c:v>
                </c:pt>
                <c:pt idx="2">
                  <c:v>582</c:v>
                </c:pt>
                <c:pt idx="4">
                  <c:v>36</c:v>
                </c:pt>
                <c:pt idx="5">
                  <c:v>108</c:v>
                </c:pt>
              </c:numCache>
            </c:numRef>
          </c:val>
        </c:ser>
        <c:marker val="1"/>
        <c:axId val="160370688"/>
        <c:axId val="160372224"/>
      </c:lineChart>
      <c:catAx>
        <c:axId val="16037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372224"/>
        <c:crosses val="autoZero"/>
        <c:auto val="1"/>
        <c:lblAlgn val="ctr"/>
        <c:lblOffset val="100"/>
        <c:tickLblSkip val="1"/>
        <c:tickMarkSkip val="1"/>
      </c:catAx>
      <c:valAx>
        <c:axId val="16037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370688"/>
        <c:crosses val="autoZero"/>
        <c:crossBetween val="between"/>
      </c:valAx>
      <c:spPr>
        <a:gradFill rotWithShape="0">
          <a:gsLst>
            <a:gs pos="0">
              <a:srgbClr val="CC99FF"/>
            </a:gs>
            <a:gs pos="50000">
              <a:srgbClr val="FF99CC"/>
            </a:gs>
            <a:gs pos="100000">
              <a:srgbClr val="CC99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44126186317658"/>
          <c:y val="0.21453939581081796"/>
          <c:w val="0.15007830768706834"/>
          <c:h val="0.260338119499768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CC99FF"/>
        </a:gs>
        <a:gs pos="50000">
          <a:srgbClr val="FF99CC"/>
        </a:gs>
        <a:gs pos="100000">
          <a:srgbClr val="CC99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Pristina"/>
                <a:ea typeface="Pristina"/>
                <a:cs typeface="Pristina"/>
              </a:defRPr>
            </a:pPr>
            <a:r>
              <a:rPr lang="it-IT"/>
              <a:t>Retribuzione di risultato Dirigenza Sanitaria</a:t>
            </a:r>
          </a:p>
        </c:rich>
      </c:tx>
      <c:layout>
        <c:manualLayout>
          <c:xMode val="edge"/>
          <c:yMode val="edge"/>
          <c:x val="0.15071282433989774"/>
          <c:y val="2.9197041278931038E-2"/>
        </c:manualLayout>
      </c:layout>
      <c:spPr>
        <a:noFill/>
        <a:ln w="25400">
          <a:noFill/>
        </a:ln>
      </c:spPr>
    </c:title>
    <c:view3D>
      <c:hPercent val="48"/>
      <c:depthPercent val="100"/>
      <c:rAngAx val="1"/>
    </c:view3D>
    <c:floor>
      <c:spPr>
        <a:gradFill rotWithShape="0">
          <a:gsLst>
            <a:gs pos="0">
              <a:srgbClr val="3399FF"/>
            </a:gs>
            <a:gs pos="8000">
              <a:srgbClr val="00CCCC"/>
            </a:gs>
            <a:gs pos="23500">
              <a:srgbClr val="9999FF"/>
            </a:gs>
            <a:gs pos="30000">
              <a:srgbClr val="2E6792"/>
            </a:gs>
            <a:gs pos="35501">
              <a:srgbClr val="3333CC"/>
            </a:gs>
            <a:gs pos="40500">
              <a:srgbClr val="1170FF"/>
            </a:gs>
            <a:gs pos="50000">
              <a:srgbClr val="006699"/>
            </a:gs>
            <a:gs pos="59500">
              <a:srgbClr val="1170FF"/>
            </a:gs>
            <a:gs pos="64500">
              <a:srgbClr val="3333CC"/>
            </a:gs>
            <a:gs pos="70000">
              <a:srgbClr val="2E6792"/>
            </a:gs>
            <a:gs pos="76500">
              <a:srgbClr val="9999FF"/>
            </a:gs>
            <a:gs pos="92000">
              <a:srgbClr val="00CCCC"/>
            </a:gs>
            <a:gs pos="100000">
              <a:srgbClr val="3399FF"/>
            </a:gs>
          </a:gsLst>
          <a:lin ang="18900000" scaled="1"/>
        </a:gra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000080"/>
          </a:solidFill>
          <a:prstDash val="solid"/>
        </a:ln>
      </c:spPr>
    </c:sideWall>
    <c:backWall>
      <c:spPr>
        <a:noFill/>
        <a:ln w="12700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25663848875094E-2"/>
          <c:y val="0.18448697471534928"/>
          <c:w val="0.63934233973261667"/>
          <c:h val="0.63241628604253652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2020'!$D$92</c:f>
              <c:strCache>
                <c:ptCount val="1"/>
                <c:pt idx="0">
                  <c:v>x ≤ 3000 €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2020'!$D$93:$D$94</c:f>
              <c:numCache>
                <c:formatCode>General</c:formatCod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2020'!$E$92</c:f>
              <c:strCache>
                <c:ptCount val="1"/>
                <c:pt idx="0">
                  <c:v>3000 € &lt; x ≤ 5000 €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FF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2020'!$E$93:$E$94</c:f>
              <c:numCache>
                <c:formatCode>General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2020'!$F$92</c:f>
              <c:strCache>
                <c:ptCount val="1"/>
                <c:pt idx="0">
                  <c:v>5000 € &lt; x ≤ 5500 €</c:v>
                </c:pt>
              </c:strCache>
            </c:strRef>
          </c:tx>
          <c:spPr>
            <a:gradFill rotWithShape="0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2020'!$F$93:$F$94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  <c:ser>
          <c:idx val="4"/>
          <c:order val="3"/>
          <c:tx>
            <c:strRef>
              <c:f>'Tabelle dati DIRIGENZA 2020'!$G$92</c:f>
              <c:strCache>
                <c:ptCount val="1"/>
                <c:pt idx="0">
                  <c:v>5500 € &lt; x ≤ 6000 €</c:v>
                </c:pt>
              </c:strCache>
            </c:strRef>
          </c:tx>
          <c:spPr>
            <a:gradFill rotWithShape="0">
              <a:gsLst>
                <a:gs pos="0">
                  <a:srgbClr val="A603AB"/>
                </a:gs>
                <a:gs pos="10501">
                  <a:srgbClr val="0819FB"/>
                </a:gs>
                <a:gs pos="17500">
                  <a:srgbClr val="1A8D48"/>
                </a:gs>
                <a:gs pos="25999">
                  <a:srgbClr val="FFFF00"/>
                </a:gs>
                <a:gs pos="36501">
                  <a:srgbClr val="EE3F17"/>
                </a:gs>
                <a:gs pos="44000">
                  <a:srgbClr val="E81766"/>
                </a:gs>
                <a:gs pos="50000">
                  <a:srgbClr val="A603AB"/>
                </a:gs>
                <a:gs pos="56000">
                  <a:srgbClr val="E81766"/>
                </a:gs>
                <a:gs pos="63499">
                  <a:srgbClr val="EE3F17"/>
                </a:gs>
                <a:gs pos="74001">
                  <a:srgbClr val="FFFF00"/>
                </a:gs>
                <a:gs pos="82500">
                  <a:srgbClr val="1A8D48"/>
                </a:gs>
                <a:gs pos="89500">
                  <a:srgbClr val="0819FB"/>
                </a:gs>
                <a:gs pos="100000">
                  <a:srgbClr val="A603AB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2020'!$G$93:$G$94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5"/>
          <c:order val="4"/>
          <c:tx>
            <c:strRef>
              <c:f>'Tabelle dati DIRIGENZA 2020'!$H$92</c:f>
              <c:strCache>
                <c:ptCount val="1"/>
                <c:pt idx="0">
                  <c:v>x &gt; 6000 €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2020'!$H$93:$H$94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box"/>
        <c:axId val="160556160"/>
        <c:axId val="160557696"/>
        <c:axId val="0"/>
      </c:bar3DChart>
      <c:catAx>
        <c:axId val="160556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557696"/>
        <c:crosses val="autoZero"/>
        <c:auto val="1"/>
        <c:lblAlgn val="ctr"/>
        <c:lblOffset val="100"/>
        <c:tickLblSkip val="1"/>
        <c:tickMarkSkip val="1"/>
      </c:catAx>
      <c:valAx>
        <c:axId val="160557696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55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3033568172395"/>
          <c:y val="0.21896152660632731"/>
          <c:w val="0.27077171855066101"/>
          <c:h val="0.55730845032271359"/>
        </c:manualLayout>
      </c:layout>
      <c:spPr>
        <a:noFill/>
        <a:ln w="28575">
          <a:noFill/>
        </a:ln>
      </c:spPr>
      <c:txPr>
        <a:bodyPr/>
        <a:lstStyle/>
        <a:p>
          <a:pPr>
            <a:defRPr sz="1050" b="1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CC99FF"/>
        </a:gs>
        <a:gs pos="100000">
          <a:srgbClr val="3333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FFFFFF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Assegnazione retribuzione di risultato Dirigenza Sanitaria </a:t>
            </a:r>
            <a:br>
              <a:rPr lang="it-IT"/>
            </a:br>
            <a:r>
              <a:rPr lang="it-IT"/>
              <a:t>(per valutazione)</a:t>
            </a:r>
          </a:p>
        </c:rich>
      </c:tx>
      <c:layout>
        <c:manualLayout>
          <c:xMode val="edge"/>
          <c:yMode val="edge"/>
          <c:x val="0.12830959959792287"/>
          <c:y val="3.6496207204868646E-2"/>
        </c:manualLayout>
      </c:layout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gradFill rotWithShape="0">
          <a:gsLst>
            <a:gs pos="0">
              <a:srgbClr val="3399FF"/>
            </a:gs>
            <a:gs pos="8000">
              <a:srgbClr val="00CCCC"/>
            </a:gs>
            <a:gs pos="23500">
              <a:srgbClr val="9999FF"/>
            </a:gs>
            <a:gs pos="30000">
              <a:srgbClr val="2E6792"/>
            </a:gs>
            <a:gs pos="35501">
              <a:srgbClr val="3333CC"/>
            </a:gs>
            <a:gs pos="40500">
              <a:srgbClr val="1170FF"/>
            </a:gs>
            <a:gs pos="50000">
              <a:srgbClr val="006699"/>
            </a:gs>
            <a:gs pos="59500">
              <a:srgbClr val="1170FF"/>
            </a:gs>
            <a:gs pos="64500">
              <a:srgbClr val="3333CC"/>
            </a:gs>
            <a:gs pos="70000">
              <a:srgbClr val="2E6792"/>
            </a:gs>
            <a:gs pos="76500">
              <a:srgbClr val="9999FF"/>
            </a:gs>
            <a:gs pos="92000">
              <a:srgbClr val="00CCCC"/>
            </a:gs>
            <a:gs pos="100000">
              <a:srgbClr val="3399FF"/>
            </a:gs>
          </a:gsLst>
          <a:lin ang="18900000" scaled="1"/>
        </a:gra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000080"/>
          </a:solidFill>
          <a:prstDash val="solid"/>
        </a:ln>
      </c:spPr>
    </c:sideWall>
    <c:backWall>
      <c:spPr>
        <a:noFill/>
        <a:ln w="12700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474318032227389E-2"/>
          <c:y val="0.21261191309419661"/>
          <c:w val="0.71203627410350823"/>
          <c:h val="0.64595836978710963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2020'!$B$67</c:f>
              <c:strCache>
                <c:ptCount val="1"/>
                <c:pt idx="0">
                  <c:v>Gestionali </c:v>
                </c:pt>
              </c:strCache>
            </c:strRef>
          </c:tx>
          <c:spPr>
            <a:gradFill rotWithShape="0">
              <a:gsLst>
                <a:gs pos="0">
                  <a:srgbClr val="3366FF"/>
                </a:gs>
                <a:gs pos="100000">
                  <a:srgbClr val="000080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2020'!$C$66:$H$66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2020'!$C$67:$H$67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2020'!$B$68</c:f>
              <c:strCache>
                <c:ptCount val="1"/>
                <c:pt idx="0">
                  <c:v>Non gestionali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50000">
                  <a:srgbClr val="80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2020'!$C$66:$H$66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2020'!$C$68:$H$68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87</c:v>
                </c:pt>
              </c:numCache>
            </c:numRef>
          </c:val>
        </c:ser>
        <c:shape val="box"/>
        <c:axId val="160562176"/>
        <c:axId val="160461568"/>
        <c:axId val="0"/>
      </c:bar3DChart>
      <c:catAx>
        <c:axId val="160562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461568"/>
        <c:crosses val="autoZero"/>
        <c:auto val="1"/>
        <c:lblAlgn val="ctr"/>
        <c:lblOffset val="100"/>
        <c:tickLblSkip val="1"/>
        <c:tickMarkSkip val="1"/>
      </c:catAx>
      <c:valAx>
        <c:axId val="160461568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56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32402915579824"/>
          <c:y val="0.36253098571011966"/>
          <c:w val="0.1746882491081804"/>
          <c:h val="0.32725065616797905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 pitchFamily="34" charset="0"/>
              <a:ea typeface="Optima"/>
              <a:cs typeface="Arial" pitchFamily="34" charset="0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l="100000" t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r>
              <a:rPr lang="it-IT" b="1"/>
              <a:t>Assegnazione retribuzione di risultato Dirigenza Sanitaria </a:t>
            </a:r>
            <a:br>
              <a:rPr lang="it-IT" b="1"/>
            </a:br>
            <a:r>
              <a:rPr lang="it-IT" b="1"/>
              <a:t>(quota obiettivi) </a:t>
            </a:r>
          </a:p>
        </c:rich>
      </c:tx>
      <c:layout>
        <c:manualLayout>
          <c:xMode val="edge"/>
          <c:yMode val="edge"/>
          <c:x val="0.12219967696345668"/>
          <c:y val="3.6496350364963549E-2"/>
        </c:manualLayout>
      </c:layout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gradFill rotWithShape="0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path path="rect">
            <a:fillToRect r="100000" b="100000"/>
          </a:path>
        </a:gradFill>
        <a:ln w="3175">
          <a:solidFill>
            <a:srgbClr val="FFFF00"/>
          </a:solidFill>
          <a:prstDash val="solid"/>
        </a:ln>
      </c:spPr>
    </c:floor>
    <c:sideWall>
      <c:spPr>
        <a:noFill/>
        <a:ln w="12700">
          <a:solidFill>
            <a:srgbClr val="FFFF00"/>
          </a:solidFill>
          <a:prstDash val="solid"/>
        </a:ln>
      </c:spPr>
    </c:sideWall>
    <c:backWall>
      <c:spPr>
        <a:noFill/>
        <a:ln w="12700">
          <a:solidFill>
            <a:srgbClr val="FFFF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155918789886231E-2"/>
          <c:y val="0.19698796271155758"/>
          <c:w val="0.67632632317519248"/>
          <c:h val="0.6193975596310648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2020'!$D$78</c:f>
              <c:strCache>
                <c:ptCount val="1"/>
                <c:pt idx="0">
                  <c:v>≤ 60%</c:v>
                </c:pt>
              </c:strCache>
            </c:strRef>
          </c:tx>
          <c:spPr>
            <a:gradFill rotWithShape="0">
              <a:gsLst>
                <a:gs pos="0">
                  <a:srgbClr val="DDEBCF"/>
                </a:gs>
                <a:gs pos="25000">
                  <a:srgbClr val="9CB86E"/>
                </a:gs>
                <a:gs pos="50000">
                  <a:srgbClr val="156B13"/>
                </a:gs>
                <a:gs pos="75000">
                  <a:srgbClr val="9CB86E"/>
                </a:gs>
                <a:gs pos="100000">
                  <a:srgbClr val="DDEBCF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2020'!$D$79:$D$80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2020'!$E$78</c:f>
              <c:strCache>
                <c:ptCount val="1"/>
                <c:pt idx="0">
                  <c:v>60% &lt; x ≤ 90%</c:v>
                </c:pt>
              </c:strCache>
            </c:strRef>
          </c:tx>
          <c:spPr>
            <a:gradFill rotWithShape="0">
              <a:gsLst>
                <a:gs pos="0">
                  <a:srgbClr val="FC9FCB"/>
                </a:gs>
                <a:gs pos="6500">
                  <a:srgbClr val="F8B049"/>
                </a:gs>
                <a:gs pos="10501">
                  <a:srgbClr val="F8B049"/>
                </a:gs>
                <a:gs pos="31500">
                  <a:srgbClr val="FEE7F2"/>
                </a:gs>
                <a:gs pos="33501">
                  <a:srgbClr val="F952A0"/>
                </a:gs>
                <a:gs pos="34500">
                  <a:srgbClr val="C50849"/>
                </a:gs>
                <a:gs pos="41000">
                  <a:srgbClr val="B43E85"/>
                </a:gs>
                <a:gs pos="50000">
                  <a:srgbClr val="F8B049"/>
                </a:gs>
                <a:gs pos="59000">
                  <a:srgbClr val="B43E85"/>
                </a:gs>
                <a:gs pos="65500">
                  <a:srgbClr val="C50849"/>
                </a:gs>
                <a:gs pos="66499">
                  <a:srgbClr val="F952A0"/>
                </a:gs>
                <a:gs pos="68500">
                  <a:srgbClr val="FEE7F2"/>
                </a:gs>
                <a:gs pos="89500">
                  <a:srgbClr val="F8B049"/>
                </a:gs>
                <a:gs pos="93500">
                  <a:srgbClr val="F8B049"/>
                </a:gs>
                <a:gs pos="100000">
                  <a:srgbClr val="FC9FCB"/>
                </a:gs>
              </a:gsLst>
              <a:lin ang="18900000" scaled="1"/>
            </a:gradFill>
            <a:ln w="25400">
              <a:noFill/>
            </a:ln>
          </c:spPr>
          <c:cat>
            <c:strRef>
              <c:f>'Tabelle dati DIRIGENZA 2020'!$B$79:$B$80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2020'!$E$79:$E$80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2020'!$F$78</c:f>
              <c:strCache>
                <c:ptCount val="1"/>
                <c:pt idx="0">
                  <c:v>x &gt; 90%</c:v>
                </c:pt>
              </c:strCache>
            </c:strRef>
          </c:tx>
          <c:spPr>
            <a:gradFill rotWithShape="0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2020'!$F$79:$F$80</c:f>
              <c:numCache>
                <c:formatCode>General</c:formatCode>
                <c:ptCount val="2"/>
                <c:pt idx="0">
                  <c:v>13</c:v>
                </c:pt>
                <c:pt idx="1">
                  <c:v>94</c:v>
                </c:pt>
              </c:numCache>
            </c:numRef>
          </c:val>
        </c:ser>
        <c:shape val="box"/>
        <c:axId val="160635136"/>
        <c:axId val="160636928"/>
        <c:axId val="0"/>
      </c:bar3DChart>
      <c:catAx>
        <c:axId val="160635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636928"/>
        <c:crosses val="autoZero"/>
        <c:auto val="1"/>
        <c:lblAlgn val="ctr"/>
        <c:lblOffset val="100"/>
        <c:tickLblSkip val="1"/>
        <c:tickMarkSkip val="1"/>
      </c:catAx>
      <c:valAx>
        <c:axId val="160636928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63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62773184895661"/>
          <c:y val="0.31621487752902383"/>
          <c:w val="0.22015241430832969"/>
          <c:h val="0.43561128526645787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FFFF"/>
              </a:solidFill>
              <a:latin typeface="Arial" pitchFamily="34" charset="0"/>
              <a:ea typeface="Optima"/>
              <a:cs typeface="Arial" pitchFamily="34" charset="0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FF0000"/>
        </a:gs>
        <a:gs pos="100000">
          <a:srgbClr val="800000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439428229304629"/>
          <c:y val="6.0889999371065588E-2"/>
          <c:w val="0.59346031227961771"/>
          <c:h val="0.75491647656192529"/>
        </c:manualLayout>
      </c:layout>
      <c:lineChart>
        <c:grouping val="standard"/>
        <c:ser>
          <c:idx val="0"/>
          <c:order val="0"/>
          <c:tx>
            <c:strRef>
              <c:f>'Tabelle dati DIRIGENZA 2020'!$Y$61</c:f>
              <c:strCache>
                <c:ptCount val="1"/>
                <c:pt idx="0">
                  <c:v>Euro 
(Media Ponderata)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2020'!$W$62:$X$71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2020'!$Y$62:$Y$71</c:f>
              <c:numCache>
                <c:formatCode>"€"\ #,##0.00</c:formatCode>
                <c:ptCount val="10"/>
                <c:pt idx="2">
                  <c:v>3476.6860000000001</c:v>
                </c:pt>
                <c:pt idx="3">
                  <c:v>3349.814415640381</c:v>
                </c:pt>
                <c:pt idx="4">
                  <c:v>4145.2371372904963</c:v>
                </c:pt>
                <c:pt idx="9">
                  <c:v>5540.5392381919191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2020'!$Z$61</c:f>
              <c:strCache>
                <c:ptCount val="1"/>
                <c:pt idx="0">
                  <c:v>Persone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2020'!$W$62:$X$71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2020'!$Z$62:$Z$71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</c:numCache>
            </c:numRef>
          </c:val>
        </c:ser>
        <c:dLbls>
          <c:showVal val="1"/>
        </c:dLbls>
        <c:marker val="1"/>
        <c:axId val="160679040"/>
        <c:axId val="160680576"/>
      </c:lineChart>
      <c:catAx>
        <c:axId val="160679040"/>
        <c:scaling>
          <c:orientation val="minMax"/>
        </c:scaling>
        <c:axPos val="b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680576"/>
        <c:crosses val="autoZero"/>
        <c:auto val="1"/>
        <c:lblAlgn val="ctr"/>
        <c:lblOffset val="100"/>
        <c:tickLblSkip val="1"/>
        <c:tickMarkSkip val="1"/>
      </c:catAx>
      <c:valAx>
        <c:axId val="16068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679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05396410940854"/>
          <c:y val="0.37008953320087351"/>
          <c:w val="0.15950086550062076"/>
          <c:h val="0.184041504157774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FF99CC"/>
        </a:gs>
        <a:gs pos="100000">
          <a:srgbClr val="CC99FF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439428229304629"/>
          <c:y val="6.0889999371065588E-2"/>
          <c:w val="0.61020092025201977"/>
          <c:h val="0.6240231261414908"/>
        </c:manualLayout>
      </c:layout>
      <c:lineChart>
        <c:grouping val="standard"/>
        <c:ser>
          <c:idx val="0"/>
          <c:order val="0"/>
          <c:tx>
            <c:strRef>
              <c:f>'Tabelle dati DIRIGENZA 2020'!$Y$77</c:f>
              <c:strCache>
                <c:ptCount val="1"/>
                <c:pt idx="0">
                  <c:v>Euro 
(Media Ponderata)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2020'!$W$78:$X$83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2020'!$Y$78:$Y$83</c:f>
              <c:numCache>
                <c:formatCode>"€"\ #,##0.00</c:formatCode>
                <c:ptCount val="6"/>
                <c:pt idx="1">
                  <c:v>2701.4285791725997</c:v>
                </c:pt>
                <c:pt idx="2">
                  <c:v>4108.0463930587102</c:v>
                </c:pt>
                <c:pt idx="5">
                  <c:v>5540.5392381919191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2020'!$Z$77</c:f>
              <c:strCache>
                <c:ptCount val="1"/>
                <c:pt idx="0">
                  <c:v>Persone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2020'!$W$78:$X$83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2020'!$Z$78:$Z$83</c:f>
              <c:numCache>
                <c:formatCode>0</c:formatCode>
                <c:ptCount val="6"/>
                <c:pt idx="0">
                  <c:v>0</c:v>
                </c:pt>
                <c:pt idx="1">
                  <c:v>3</c:v>
                </c:pt>
                <c:pt idx="2">
                  <c:v>94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dLbls>
          <c:showVal val="1"/>
        </c:dLbls>
        <c:marker val="1"/>
        <c:axId val="160755712"/>
        <c:axId val="160757248"/>
      </c:lineChart>
      <c:catAx>
        <c:axId val="160755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757248"/>
        <c:crosses val="autoZero"/>
        <c:auto val="1"/>
        <c:lblAlgn val="ctr"/>
        <c:lblOffset val="100"/>
        <c:tickLblSkip val="1"/>
        <c:tickMarkSkip val="1"/>
      </c:catAx>
      <c:valAx>
        <c:axId val="16075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755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39545856821148"/>
          <c:y val="0.32318528626268334"/>
          <c:w val="0.16174304441518514"/>
          <c:h val="0.17075126478755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FF99CC"/>
        </a:gs>
        <a:gs pos="100000">
          <a:srgbClr val="CC99FF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DISTRIBUZIONE DELLE VALUTAZIONI</a:t>
            </a:r>
          </a:p>
        </c:rich>
      </c:tx>
      <c:layout>
        <c:manualLayout>
          <c:xMode val="edge"/>
          <c:yMode val="edge"/>
          <c:x val="0.19959698586063859"/>
          <c:y val="3.649635036496354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129070365432141"/>
          <c:y val="0.36723227158415506"/>
          <c:w val="0.60967885981333536"/>
          <c:h val="0.42372954413556307"/>
        </c:manualLayout>
      </c:layout>
      <c:pie3DChart>
        <c:varyColors val="1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22689315480006E-2"/>
                  <c:y val="-2.76593459091429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2.2524122690389371E-2"/>
                  <c:y val="-7.510468593348587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0.12415218142461773"/>
                  <c:y val="-0.2046376767279043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  <a:endParaRPr lang="it-IT"/>
                </a:p>
              </c:txPr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it-IT"/>
              </a:p>
            </c:txPr>
            <c:showPercent val="1"/>
            <c:showLeaderLines val="1"/>
          </c:dLbls>
          <c:cat>
            <c:strRef>
              <c:f>'Tabelle dati COMPARTO'!$G$5:$J$5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'Tabelle dati COMPARTO'!$G$6:$J$6</c:f>
              <c:numCache>
                <c:formatCode>_-* #,##0_-;\-* #,##0_-;_-* "-"??_-;_-@_-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231</c:v>
                </c:pt>
                <c:pt idx="3">
                  <c:v>3669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67324066970735"/>
          <c:y val="0.37451600328493778"/>
          <c:w val="0.15607362474940792"/>
          <c:h val="0.31021936126597438"/>
        </c:manualLayout>
      </c:layout>
      <c:spPr>
        <a:noFill/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FF0000"/>
        </a:gs>
        <a:gs pos="100000">
          <a:srgbClr val="800000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3583272012548186E-2"/>
          <c:y val="6.3771812385123319E-2"/>
          <c:w val="0.81262072583075862"/>
          <c:h val="0.81225093017219019"/>
        </c:manualLayout>
      </c:layout>
      <c:lineChart>
        <c:grouping val="stacked"/>
        <c:ser>
          <c:idx val="0"/>
          <c:order val="0"/>
          <c:tx>
            <c:strRef>
              <c:f>'Tabelle dati COMPARTO'!$D$38</c:f>
              <c:strCache>
                <c:ptCount val="1"/>
                <c:pt idx="0">
                  <c:v>Persone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COMPARTO'!$B$39:$C$62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 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COMPARTO'!$D$39:$D$62</c:f>
              <c:numCache>
                <c:formatCode>_-* #,##0_-;\-* #,##0_-;_-* "-"??_-;_-@_-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31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130</c:v>
                </c:pt>
                <c:pt idx="8">
                  <c:v>0</c:v>
                </c:pt>
                <c:pt idx="9">
                  <c:v>3</c:v>
                </c:pt>
                <c:pt idx="10">
                  <c:v>59</c:v>
                </c:pt>
                <c:pt idx="11">
                  <c:v>633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181</c:v>
                </c:pt>
                <c:pt idx="16">
                  <c:v>0</c:v>
                </c:pt>
                <c:pt idx="17">
                  <c:v>7</c:v>
                </c:pt>
                <c:pt idx="18">
                  <c:v>147</c:v>
                </c:pt>
                <c:pt idx="19">
                  <c:v>2585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'Tabelle dati COMPARTO'!$E$38</c:f>
              <c:strCache>
                <c:ptCount val="1"/>
                <c:pt idx="0">
                  <c:v>Euro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COMPARTO'!$B$39:$C$62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 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COMPARTO'!$E$39:$E$62</c:f>
              <c:numCache>
                <c:formatCode>_-"€"\ * #,##0.00_-;\-"€"\ * #,##0.00_-;_-"€"\ * "-"??_-;_-@_-</c:formatCode>
                <c:ptCount val="24"/>
                <c:pt idx="1">
                  <c:v>757.58454557250388</c:v>
                </c:pt>
                <c:pt idx="2">
                  <c:v>739.31084833966395</c:v>
                </c:pt>
                <c:pt idx="3">
                  <c:v>816.77497058780841</c:v>
                </c:pt>
                <c:pt idx="4">
                  <c:v>373.03108117341532</c:v>
                </c:pt>
                <c:pt idx="5">
                  <c:v>720.28193740360825</c:v>
                </c:pt>
                <c:pt idx="6">
                  <c:v>673.65245564859003</c:v>
                </c:pt>
                <c:pt idx="7">
                  <c:v>840.07367218214381</c:v>
                </c:pt>
                <c:pt idx="9">
                  <c:v>632.75693954171209</c:v>
                </c:pt>
                <c:pt idx="10">
                  <c:v>859.50013083145348</c:v>
                </c:pt>
                <c:pt idx="11">
                  <c:v>931.14974587370671</c:v>
                </c:pt>
                <c:pt idx="12">
                  <c:v>394.33139849614059</c:v>
                </c:pt>
                <c:pt idx="13">
                  <c:v>1014.3928661055563</c:v>
                </c:pt>
                <c:pt idx="14">
                  <c:v>923.37009731137289</c:v>
                </c:pt>
                <c:pt idx="15">
                  <c:v>1038.8828748395458</c:v>
                </c:pt>
                <c:pt idx="17">
                  <c:v>875.48979586186601</c:v>
                </c:pt>
                <c:pt idx="18">
                  <c:v>968.53836502556078</c:v>
                </c:pt>
                <c:pt idx="19">
                  <c:v>1169.0042027159407</c:v>
                </c:pt>
                <c:pt idx="22">
                  <c:v>1054.1788371613793</c:v>
                </c:pt>
                <c:pt idx="23">
                  <c:v>1373.5033285424261</c:v>
                </c:pt>
              </c:numCache>
            </c:numRef>
          </c:val>
        </c:ser>
        <c:dLbls>
          <c:showVal val="1"/>
        </c:dLbls>
        <c:marker val="1"/>
        <c:axId val="159619712"/>
        <c:axId val="159633792"/>
      </c:lineChart>
      <c:catAx>
        <c:axId val="15961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9633792"/>
        <c:crosses val="autoZero"/>
        <c:auto val="1"/>
        <c:lblAlgn val="ctr"/>
        <c:lblOffset val="100"/>
        <c:tickLblSkip val="1"/>
        <c:tickMarkSkip val="1"/>
      </c:catAx>
      <c:valAx>
        <c:axId val="15963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9619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8600855627148"/>
          <c:y val="0.38881180237085783"/>
          <c:w val="9.4909530760810643E-2"/>
          <c:h val="0.13601159470450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FF99CC"/>
        </a:gs>
        <a:gs pos="100000">
          <a:srgbClr val="CC99FF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r>
              <a:rPr lang="it-IT"/>
              <a:t>Assegnazione retribuzione di risultato  DPTA e Prof. Sanitarie (quota obiettivi)</a:t>
            </a:r>
          </a:p>
        </c:rich>
      </c:tx>
      <c:layout>
        <c:manualLayout>
          <c:xMode val="edge"/>
          <c:yMode val="edge"/>
          <c:x val="0.15478615071283131"/>
          <c:y val="3.6231884057971064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gradFill rotWithShape="0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FFFF00"/>
          </a:solidFill>
          <a:prstDash val="solid"/>
        </a:ln>
      </c:spPr>
    </c:sideWall>
    <c:backWall>
      <c:spPr>
        <a:noFill/>
        <a:ln w="12700">
          <a:solidFill>
            <a:srgbClr val="FFFF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172024816694896E-2"/>
          <c:y val="0.22299478869489145"/>
          <c:w val="0.71061104671560749"/>
          <c:h val="0.61503062117235341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2020'!$D$8</c:f>
              <c:strCache>
                <c:ptCount val="1"/>
                <c:pt idx="0">
                  <c:v>x ≤ 60%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2020'!$D$9:$D$10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2020'!$E$8</c:f>
              <c:strCache>
                <c:ptCount val="1"/>
                <c:pt idx="0">
                  <c:v>60% &lt; x ≤ 90%</c:v>
                </c:pt>
              </c:strCache>
            </c:strRef>
          </c:tx>
          <c:spPr>
            <a:gradFill rotWithShape="0">
              <a:gsLst>
                <a:gs pos="0">
                  <a:srgbClr val="FFFF00"/>
                </a:gs>
                <a:gs pos="100000">
                  <a:srgbClr val="99CC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2020'!$E$9:$E$10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2020'!$F$8</c:f>
              <c:strCache>
                <c:ptCount val="1"/>
                <c:pt idx="0">
                  <c:v>x &gt; 90%</c:v>
                </c:pt>
              </c:strCache>
            </c:strRef>
          </c:tx>
          <c:spPr>
            <a:gradFill rotWithShape="0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2020'!$F$9:$F$10</c:f>
              <c:numCache>
                <c:formatCode>0</c:formatCode>
                <c:ptCount val="2"/>
                <c:pt idx="0">
                  <c:v>15</c:v>
                </c:pt>
                <c:pt idx="1">
                  <c:v>8</c:v>
                </c:pt>
              </c:numCache>
            </c:numRef>
          </c:val>
        </c:ser>
        <c:shape val="box"/>
        <c:axId val="159876224"/>
        <c:axId val="159877760"/>
        <c:axId val="0"/>
      </c:bar3DChart>
      <c:catAx>
        <c:axId val="159876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endParaRPr lang="it-IT"/>
          </a:p>
        </c:txPr>
        <c:crossAx val="159877760"/>
        <c:crosses val="autoZero"/>
        <c:auto val="1"/>
        <c:lblAlgn val="ctr"/>
        <c:lblOffset val="100"/>
        <c:tickLblSkip val="1"/>
        <c:tickMarkSkip val="1"/>
      </c:catAx>
      <c:valAx>
        <c:axId val="159877760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FFFF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Matura MT Script Capitals"/>
                <a:ea typeface="Matura MT Script Capitals"/>
                <a:cs typeface="Matura MT Script Capitals"/>
              </a:defRPr>
            </a:pPr>
            <a:endParaRPr lang="it-IT"/>
          </a:p>
        </c:txPr>
        <c:crossAx val="15987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8031228784797"/>
          <c:y val="0.34541214956826061"/>
          <c:w val="0.27019687712152068"/>
          <c:h val="0.3997595952679829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FFFF"/>
              </a:solidFill>
              <a:latin typeface="Matura MT Script Capitals"/>
              <a:ea typeface="Matura MT Script Capitals"/>
              <a:cs typeface="Matura MT Script Capitals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FF0000"/>
        </a:gs>
        <a:gs pos="100000">
          <a:srgbClr val="800000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atura MT Script Capitals"/>
          <a:ea typeface="Matura MT Script Capitals"/>
          <a:cs typeface="Matura MT Script Capitals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FFFFFF"/>
                </a:solidFill>
                <a:latin typeface="Pristina"/>
                <a:ea typeface="Pristina"/>
                <a:cs typeface="Pristina"/>
              </a:defRPr>
            </a:pPr>
            <a:r>
              <a:rPr lang="it-IT"/>
              <a:t>Assegnazione retribuzione di risultato DPTA E Prof. Sanitarie</a:t>
            </a:r>
          </a:p>
        </c:rich>
      </c:tx>
      <c:layout>
        <c:manualLayout>
          <c:xMode val="edge"/>
          <c:yMode val="edge"/>
          <c:x val="0.12524850894632228"/>
          <c:y val="1.7667844522968202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gradFill rotWithShape="0">
          <a:gsLst>
            <a:gs pos="0">
              <a:srgbClr val="CCCCFF"/>
            </a:gs>
            <a:gs pos="9000">
              <a:srgbClr val="99CCFF"/>
            </a:gs>
            <a:gs pos="19501">
              <a:srgbClr val="CC99FF"/>
            </a:gs>
            <a:gs pos="32001">
              <a:srgbClr val="9966FF"/>
            </a:gs>
            <a:gs pos="41000">
              <a:srgbClr val="99CCFF"/>
            </a:gs>
            <a:gs pos="50000">
              <a:srgbClr val="CCCCFF"/>
            </a:gs>
            <a:gs pos="59000">
              <a:srgbClr val="99CCFF"/>
            </a:gs>
            <a:gs pos="67999">
              <a:srgbClr val="9966FF"/>
            </a:gs>
            <a:gs pos="80499">
              <a:srgbClr val="CC99FF"/>
            </a:gs>
            <a:gs pos="91000">
              <a:srgbClr val="99CCFF"/>
            </a:gs>
            <a:gs pos="100000">
              <a:srgbClr val="CCCCFF"/>
            </a:gs>
          </a:gsLst>
          <a:lin ang="18900000" scaled="1"/>
        </a:gradFill>
        <a:ln w="3175">
          <a:solidFill>
            <a:srgbClr val="00FFFF"/>
          </a:solidFill>
          <a:prstDash val="solid"/>
        </a:ln>
      </c:spPr>
    </c:floor>
    <c:sideWall>
      <c:spPr>
        <a:noFill/>
        <a:ln w="12700">
          <a:solidFill>
            <a:srgbClr val="00FFFF"/>
          </a:solidFill>
          <a:prstDash val="solid"/>
        </a:ln>
      </c:spPr>
    </c:sideWall>
    <c:backWall>
      <c:spPr>
        <a:noFill/>
        <a:ln w="12700">
          <a:solidFill>
            <a:srgbClr val="00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030206677265508E-2"/>
          <c:y val="0.24598981664394423"/>
          <c:w val="0.52609633255302568"/>
          <c:h val="0.61740222401528433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2020'!$D$12</c:f>
              <c:strCache>
                <c:ptCount val="1"/>
                <c:pt idx="0">
                  <c:v>x ≤ 3000 €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2020'!$D$13:$D$14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</c:ser>
        <c:ser>
          <c:idx val="2"/>
          <c:order val="1"/>
          <c:tx>
            <c:strRef>
              <c:f>'Tabelle dati DIRIGENZA 2020'!$E$12</c:f>
              <c:strCache>
                <c:ptCount val="1"/>
                <c:pt idx="0">
                  <c:v>3000 € &lt; x ≤ 4000 €</c:v>
                </c:pt>
              </c:strCache>
            </c:strRef>
          </c:tx>
          <c:spPr>
            <a:gradFill rotWithShape="0">
              <a:gsLst>
                <a:gs pos="0">
                  <a:srgbClr val="00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2020'!$E$13:$E$14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'Tabelle dati DIRIGENZA 2020'!$F$12</c:f>
              <c:strCache>
                <c:ptCount val="1"/>
                <c:pt idx="0">
                  <c:v>4000 € &lt; x ≤ 5000 €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2020'!$F$13:$F$14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4"/>
          <c:order val="3"/>
          <c:tx>
            <c:strRef>
              <c:f>'Tabelle dati DIRIGENZA 2020'!$G$12</c:f>
              <c:strCache>
                <c:ptCount val="1"/>
                <c:pt idx="0">
                  <c:v>&gt; 5000 €</c:v>
                </c:pt>
              </c:strCache>
            </c:strRef>
          </c:tx>
          <c:spPr>
            <a:gradFill rotWithShape="0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'Tabelle dati DIRIGENZA 2020'!$B$13:$B$14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2020'!$G$13:$G$14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box"/>
        <c:axId val="159933568"/>
        <c:axId val="159935104"/>
        <c:axId val="0"/>
      </c:bar3DChart>
      <c:catAx>
        <c:axId val="159933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59935104"/>
        <c:crosses val="autoZero"/>
        <c:auto val="1"/>
        <c:lblAlgn val="ctr"/>
        <c:lblOffset val="100"/>
        <c:tickLblSkip val="1"/>
        <c:tickMarkSkip val="1"/>
      </c:catAx>
      <c:valAx>
        <c:axId val="159935104"/>
        <c:scaling>
          <c:orientation val="minMax"/>
        </c:scaling>
        <c:axPos val="l"/>
        <c:majorGridlines>
          <c:spPr>
            <a:ln w="3175">
              <a:solidFill>
                <a:srgbClr val="00FFFF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FFFF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FFFF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5993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68308860041171"/>
          <c:y val="0.32234336561588361"/>
          <c:w val="0.27036426189969526"/>
          <c:h val="0.39576045927121339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FFFF"/>
              </a:solidFill>
              <a:latin typeface="Optima"/>
              <a:ea typeface="Optima"/>
              <a:cs typeface="Optima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CC99FF"/>
        </a:gs>
        <a:gs pos="100000">
          <a:srgbClr val="000080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FFFFFF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Distribuzione delle valutazioni
</a:t>
            </a:r>
          </a:p>
        </c:rich>
      </c:tx>
      <c:layout>
        <c:manualLayout>
          <c:xMode val="edge"/>
          <c:yMode val="edge"/>
          <c:x val="0.26476578411405333"/>
          <c:y val="3.6496350364963549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gradFill rotWithShape="0">
          <a:gsLst>
            <a:gs pos="0">
              <a:srgbClr val="3399FF"/>
            </a:gs>
            <a:gs pos="8000">
              <a:srgbClr val="00CCCC"/>
            </a:gs>
            <a:gs pos="23500">
              <a:srgbClr val="9999FF"/>
            </a:gs>
            <a:gs pos="30000">
              <a:srgbClr val="2E6792"/>
            </a:gs>
            <a:gs pos="35501">
              <a:srgbClr val="3333CC"/>
            </a:gs>
            <a:gs pos="40500">
              <a:srgbClr val="1170FF"/>
            </a:gs>
            <a:gs pos="50000">
              <a:srgbClr val="006699"/>
            </a:gs>
            <a:gs pos="59500">
              <a:srgbClr val="1170FF"/>
            </a:gs>
            <a:gs pos="64500">
              <a:srgbClr val="3333CC"/>
            </a:gs>
            <a:gs pos="70000">
              <a:srgbClr val="2E6792"/>
            </a:gs>
            <a:gs pos="76500">
              <a:srgbClr val="9999FF"/>
            </a:gs>
            <a:gs pos="92000">
              <a:srgbClr val="00CCCC"/>
            </a:gs>
            <a:gs pos="100000">
              <a:srgbClr val="3399FF"/>
            </a:gs>
          </a:gsLst>
          <a:lin ang="18900000" scaled="1"/>
        </a:gradFill>
        <a:ln w="3175">
          <a:solidFill>
            <a:srgbClr val="0000FF"/>
          </a:solidFill>
          <a:prstDash val="solid"/>
        </a:ln>
      </c:spPr>
    </c:floor>
    <c:sideWall>
      <c:spPr>
        <a:noFill/>
        <a:ln w="12700">
          <a:solidFill>
            <a:srgbClr val="000080"/>
          </a:solidFill>
          <a:prstDash val="solid"/>
        </a:ln>
      </c:spPr>
    </c:sideWall>
    <c:backWall>
      <c:spPr>
        <a:noFill/>
        <a:ln w="12700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334977158997053E-2"/>
          <c:y val="0.23204821619519794"/>
          <c:w val="0.71071753711945451"/>
          <c:h val="0.60767086614173271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2020'!$B$5</c:f>
              <c:strCache>
                <c:ptCount val="1"/>
                <c:pt idx="0">
                  <c:v>Gestionali </c:v>
                </c:pt>
              </c:strCache>
            </c:strRef>
          </c:tx>
          <c:spPr>
            <a:gradFill rotWithShape="0">
              <a:gsLst>
                <a:gs pos="0">
                  <a:srgbClr val="000080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2020'!$C$4:$H$4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2020'!$C$5:$H$5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2020'!$B$6</c:f>
              <c:strCache>
                <c:ptCount val="1"/>
                <c:pt idx="0">
                  <c:v>Non gestionali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FF0000"/>
                </a:gs>
              </a:gsLst>
              <a:path path="rect">
                <a:fillToRect r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2020'!$C$4:$H$4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2020'!$C$6:$H$6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hape val="box"/>
        <c:axId val="159968640"/>
        <c:axId val="160048256"/>
        <c:axId val="0"/>
      </c:bar3DChart>
      <c:catAx>
        <c:axId val="159968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048256"/>
        <c:crosses val="autoZero"/>
        <c:auto val="1"/>
        <c:lblAlgn val="ctr"/>
        <c:lblOffset val="100"/>
        <c:tickLblSkip val="1"/>
        <c:tickMarkSkip val="1"/>
      </c:catAx>
      <c:valAx>
        <c:axId val="160048256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5996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63126538248483"/>
          <c:y val="0.43576141732283485"/>
          <c:w val="0.22606924643584544"/>
          <c:h val="0.24139240170736245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CG Omega (W1)"/>
              <a:ea typeface="CG Omega (W1)"/>
              <a:cs typeface="CG Omega (W1)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l="100000" t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622663962178106"/>
          <c:y val="6.6350710900473939E-2"/>
          <c:w val="0.64778975876423095"/>
          <c:h val="0.74170616113744059"/>
        </c:manualLayout>
      </c:layout>
      <c:lineChart>
        <c:grouping val="standard"/>
        <c:ser>
          <c:idx val="0"/>
          <c:order val="0"/>
          <c:tx>
            <c:strRef>
              <c:f>'Tabelle dati DIRIGENZA 2020'!$O$6</c:f>
              <c:strCache>
                <c:ptCount val="1"/>
                <c:pt idx="0">
                  <c:v>Euro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2020'!$M$7:$N$16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2020'!$O$7:$O$16</c:f>
              <c:numCache>
                <c:formatCode>"€"\ #,##0.00</c:formatCode>
                <c:ptCount val="10"/>
                <c:pt idx="4">
                  <c:v>1202.8781515134015</c:v>
                </c:pt>
                <c:pt idx="9">
                  <c:v>2038.756195960412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2020'!$P$6</c:f>
              <c:strCache>
                <c:ptCount val="1"/>
                <c:pt idx="0">
                  <c:v>Persone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2020'!$M$7:$N$16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2020'!$P$7:$P$16</c:f>
              <c:numCache>
                <c:formatCode>0</c:formatCode>
                <c:ptCount val="10"/>
                <c:pt idx="4">
                  <c:v>8</c:v>
                </c:pt>
                <c:pt idx="9">
                  <c:v>15</c:v>
                </c:pt>
              </c:numCache>
            </c:numRef>
          </c:val>
        </c:ser>
        <c:marker val="1"/>
        <c:axId val="160094848"/>
        <c:axId val="159646080"/>
      </c:lineChart>
      <c:catAx>
        <c:axId val="160094848"/>
        <c:scaling>
          <c:orientation val="minMax"/>
        </c:scaling>
        <c:axPos val="b"/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9646080"/>
        <c:crosses val="autoZero"/>
        <c:auto val="1"/>
        <c:lblAlgn val="ctr"/>
        <c:lblOffset val="100"/>
        <c:tickLblSkip val="1"/>
        <c:tickMarkSkip val="1"/>
      </c:catAx>
      <c:valAx>
        <c:axId val="159646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0094848"/>
        <c:crosses val="autoZero"/>
        <c:crossBetween val="between"/>
      </c:valAx>
      <c:spPr>
        <a:gradFill rotWithShape="0">
          <a:gsLst>
            <a:gs pos="0">
              <a:srgbClr val="FF99CC"/>
            </a:gs>
            <a:gs pos="50000">
              <a:srgbClr val="9999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22934951602389"/>
          <c:y val="0.39814948131483591"/>
          <c:w val="0.14508223414748331"/>
          <c:h val="0.161408323959505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FF99CC"/>
        </a:gs>
        <a:gs pos="50000">
          <a:srgbClr val="CC99FF"/>
        </a:gs>
        <a:gs pos="100000">
          <a:srgbClr val="FF99CC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531261086472391"/>
          <c:y val="6.6350710900473939E-2"/>
          <c:w val="0.64245570448732081"/>
          <c:h val="0.55687203791469264"/>
        </c:manualLayout>
      </c:layout>
      <c:lineChart>
        <c:grouping val="standard"/>
        <c:ser>
          <c:idx val="0"/>
          <c:order val="0"/>
          <c:tx>
            <c:strRef>
              <c:f>'Tabelle dati DIRIGENZA 2020'!$T$6</c:f>
              <c:strCache>
                <c:ptCount val="1"/>
                <c:pt idx="0">
                  <c:v>Euro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2020'!$R$7:$S$12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2020'!$T$7:$T$12</c:f>
              <c:numCache>
                <c:formatCode>"€"\ #,##0.00</c:formatCode>
                <c:ptCount val="6"/>
                <c:pt idx="2">
                  <c:v>1202.8781515134015</c:v>
                </c:pt>
                <c:pt idx="5">
                  <c:v>2038.756195960412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2020'!$U$6</c:f>
              <c:strCache>
                <c:ptCount val="1"/>
                <c:pt idx="0">
                  <c:v>Persone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</c:dLbls>
          <c:cat>
            <c:multiLvlStrRef>
              <c:f>'Tabelle dati DIRIGENZA 2020'!$R$7:$S$12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2020'!$U$7:$U$12</c:f>
              <c:numCache>
                <c:formatCode>General</c:formatCode>
                <c:ptCount val="6"/>
                <c:pt idx="2">
                  <c:v>8</c:v>
                </c:pt>
                <c:pt idx="5">
                  <c:v>15</c:v>
                </c:pt>
              </c:numCache>
            </c:numRef>
          </c:val>
        </c:ser>
        <c:dLbls>
          <c:showVal val="1"/>
        </c:dLbls>
        <c:marker val="1"/>
        <c:axId val="159699328"/>
        <c:axId val="159700864"/>
      </c:lineChart>
      <c:catAx>
        <c:axId val="15969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9700864"/>
        <c:crosses val="autoZero"/>
        <c:auto val="1"/>
        <c:lblAlgn val="ctr"/>
        <c:lblOffset val="100"/>
        <c:tickLblSkip val="1"/>
        <c:tickMarkSkip val="1"/>
      </c:catAx>
      <c:valAx>
        <c:axId val="159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€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9699328"/>
        <c:crosses val="autoZero"/>
        <c:crossBetween val="between"/>
      </c:valAx>
      <c:spPr>
        <a:gradFill rotWithShape="0">
          <a:gsLst>
            <a:gs pos="0">
              <a:srgbClr val="FF99CC"/>
            </a:gs>
            <a:gs pos="50000">
              <a:srgbClr val="CC99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2671087869744"/>
          <c:y val="0.31557893794943576"/>
          <c:w val="0.15370693167170904"/>
          <c:h val="0.178518916962223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</c:chart>
  <c:spPr>
    <a:gradFill rotWithShape="0">
      <a:gsLst>
        <a:gs pos="0">
          <a:srgbClr val="FF99CC"/>
        </a:gs>
        <a:gs pos="50000">
          <a:srgbClr val="CC99FF"/>
        </a:gs>
        <a:gs pos="100000">
          <a:srgbClr val="FF99CC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FFFFFF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Assegnazione retribuzione di risultato Dirigenza Medica (per valutazione)</a:t>
            </a:r>
          </a:p>
        </c:rich>
      </c:tx>
      <c:layout>
        <c:manualLayout>
          <c:xMode val="edge"/>
          <c:yMode val="edge"/>
          <c:x val="0.12830954724409438"/>
          <c:y val="3.6496492483894104E-2"/>
        </c:manualLayout>
      </c:layout>
      <c:spPr>
        <a:noFill/>
        <a:ln w="25400">
          <a:noFill/>
        </a:ln>
      </c:spPr>
    </c:title>
    <c:view3D>
      <c:rotX val="25"/>
      <c:hPercent val="54"/>
      <c:rotY val="44"/>
      <c:depthPercent val="100"/>
      <c:rAngAx val="1"/>
    </c:view3D>
    <c:floor>
      <c:spPr>
        <a:gradFill rotWithShape="0">
          <a:gsLst>
            <a:gs pos="0">
              <a:srgbClr val="3399FF"/>
            </a:gs>
            <a:gs pos="8000">
              <a:srgbClr val="00CCCC"/>
            </a:gs>
            <a:gs pos="23500">
              <a:srgbClr val="9999FF"/>
            </a:gs>
            <a:gs pos="30000">
              <a:srgbClr val="2E6792"/>
            </a:gs>
            <a:gs pos="35501">
              <a:srgbClr val="3333CC"/>
            </a:gs>
            <a:gs pos="40500">
              <a:srgbClr val="1170FF"/>
            </a:gs>
            <a:gs pos="50000">
              <a:srgbClr val="006699"/>
            </a:gs>
            <a:gs pos="59500">
              <a:srgbClr val="1170FF"/>
            </a:gs>
            <a:gs pos="64500">
              <a:srgbClr val="3333CC"/>
            </a:gs>
            <a:gs pos="70000">
              <a:srgbClr val="2E6792"/>
            </a:gs>
            <a:gs pos="76500">
              <a:srgbClr val="9999FF"/>
            </a:gs>
            <a:gs pos="92000">
              <a:srgbClr val="00CCCC"/>
            </a:gs>
            <a:gs pos="100000">
              <a:srgbClr val="3399FF"/>
            </a:gs>
          </a:gsLst>
          <a:lin ang="18900000" scaled="1"/>
        </a:gra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000080"/>
          </a:solidFill>
          <a:prstDash val="solid"/>
        </a:ln>
      </c:spPr>
    </c:sideWall>
    <c:backWall>
      <c:spPr>
        <a:noFill/>
        <a:ln w="12700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049311110818592"/>
          <c:y val="0.20728847707386391"/>
          <c:w val="0.63482354782571693"/>
          <c:h val="0.67883593042835122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2020'!$B$28</c:f>
              <c:strCache>
                <c:ptCount val="1"/>
                <c:pt idx="0">
                  <c:v>Gestionali 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50000">
                  <a:srgbClr val="000080"/>
                </a:gs>
                <a:gs pos="100000">
                  <a:srgbClr val="00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2020'!$C$27:$H$27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2020'!$C$28:$H$28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'Tabelle dati DIRIGENZA 2020'!$B$29</c:f>
              <c:strCache>
                <c:ptCount val="1"/>
                <c:pt idx="0">
                  <c:v>Non gestionali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FF0000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cat>
            <c:numRef>
              <c:f>'Tabelle dati DIRIGENZA 2020'!$C$27:$H$27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2020'!$C$29:$H$29</c:f>
              <c:numCache>
                <c:formatCode>General</c:formatCode>
                <c:ptCount val="6"/>
                <c:pt idx="1">
                  <c:v>3</c:v>
                </c:pt>
                <c:pt idx="2">
                  <c:v>0</c:v>
                </c:pt>
                <c:pt idx="3">
                  <c:v>37</c:v>
                </c:pt>
                <c:pt idx="4">
                  <c:v>108</c:v>
                </c:pt>
                <c:pt idx="5">
                  <c:v>634</c:v>
                </c:pt>
              </c:numCache>
            </c:numRef>
          </c:val>
        </c:ser>
        <c:shape val="box"/>
        <c:axId val="160127616"/>
        <c:axId val="160137600"/>
        <c:axId val="0"/>
      </c:bar3DChart>
      <c:catAx>
        <c:axId val="160127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137600"/>
        <c:crosses val="autoZero"/>
        <c:auto val="1"/>
        <c:lblAlgn val="ctr"/>
        <c:lblOffset val="100"/>
        <c:tickLblSkip val="1"/>
        <c:tickMarkSkip val="1"/>
      </c:catAx>
      <c:valAx>
        <c:axId val="160137600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omic Sans MS"/>
                <a:ea typeface="Comic Sans MS"/>
                <a:cs typeface="Comic Sans MS"/>
              </a:defRPr>
            </a:pPr>
            <a:endParaRPr lang="it-IT"/>
          </a:p>
        </c:txPr>
        <c:crossAx val="16012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71075295275592"/>
          <c:y val="0.38581119881646464"/>
          <c:w val="0.22606934875328069"/>
          <c:h val="0.30397126811558961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 pitchFamily="34" charset="0"/>
              <a:ea typeface="Optima"/>
              <a:cs typeface="Arial" pitchFamily="34" charset="0"/>
            </a:defRPr>
          </a:pPr>
          <a:endParaRPr lang="it-IT"/>
        </a:p>
      </c:txPr>
    </c:legend>
    <c:plotVisOnly val="1"/>
    <c:dispBlanksAs val="gap"/>
  </c:chart>
  <c:spPr>
    <a:gradFill rotWithShape="0"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path path="rect">
        <a:fillToRect l="100000" t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19049</xdr:rowOff>
    </xdr:from>
    <xdr:to>
      <xdr:col>9</xdr:col>
      <xdr:colOff>518583</xdr:colOff>
      <xdr:row>53</xdr:row>
      <xdr:rowOff>52916</xdr:rowOff>
    </xdr:to>
    <xdr:graphicFrame macro="">
      <xdr:nvGraphicFramePr>
        <xdr:cNvPr id="1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613832</xdr:colOff>
      <xdr:row>5</xdr:row>
      <xdr:rowOff>28575</xdr:rowOff>
    </xdr:from>
    <xdr:to>
      <xdr:col>9</xdr:col>
      <xdr:colOff>507999</xdr:colOff>
      <xdr:row>21</xdr:row>
      <xdr:rowOff>84667</xdr:rowOff>
    </xdr:to>
    <xdr:graphicFrame macro="">
      <xdr:nvGraphicFramePr>
        <xdr:cNvPr id="12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64</xdr:row>
      <xdr:rowOff>116417</xdr:rowOff>
    </xdr:from>
    <xdr:to>
      <xdr:col>18</xdr:col>
      <xdr:colOff>328084</xdr:colOff>
      <xdr:row>101</xdr:row>
      <xdr:rowOff>21167</xdr:rowOff>
    </xdr:to>
    <xdr:graphicFrame macro="">
      <xdr:nvGraphicFramePr>
        <xdr:cNvPr id="1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10</xdr:col>
      <xdr:colOff>142875</xdr:colOff>
      <xdr:row>55</xdr:row>
      <xdr:rowOff>19050</xdr:rowOff>
    </xdr:to>
    <xdr:graphicFrame macro="">
      <xdr:nvGraphicFramePr>
        <xdr:cNvPr id="4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57</xdr:row>
      <xdr:rowOff>66675</xdr:rowOff>
    </xdr:from>
    <xdr:to>
      <xdr:col>10</xdr:col>
      <xdr:colOff>161925</xdr:colOff>
      <xdr:row>76</xdr:row>
      <xdr:rowOff>47625</xdr:rowOff>
    </xdr:to>
    <xdr:graphicFrame macro="">
      <xdr:nvGraphicFramePr>
        <xdr:cNvPr id="44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4</xdr:row>
      <xdr:rowOff>161924</xdr:rowOff>
    </xdr:from>
    <xdr:to>
      <xdr:col>10</xdr:col>
      <xdr:colOff>447674</xdr:colOff>
      <xdr:row>28</xdr:row>
      <xdr:rowOff>76199</xdr:rowOff>
    </xdr:to>
    <xdr:graphicFrame macro="">
      <xdr:nvGraphicFramePr>
        <xdr:cNvPr id="44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85</xdr:row>
      <xdr:rowOff>19050</xdr:rowOff>
    </xdr:from>
    <xdr:to>
      <xdr:col>13</xdr:col>
      <xdr:colOff>161924</xdr:colOff>
      <xdr:row>109</xdr:row>
      <xdr:rowOff>133350</xdr:rowOff>
    </xdr:to>
    <xdr:graphicFrame macro="">
      <xdr:nvGraphicFramePr>
        <xdr:cNvPr id="44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112</xdr:row>
      <xdr:rowOff>1</xdr:rowOff>
    </xdr:from>
    <xdr:to>
      <xdr:col>13</xdr:col>
      <xdr:colOff>180975</xdr:colOff>
      <xdr:row>136</xdr:row>
      <xdr:rowOff>47625</xdr:rowOff>
    </xdr:to>
    <xdr:graphicFrame macro="">
      <xdr:nvGraphicFramePr>
        <xdr:cNvPr id="44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9</xdr:col>
      <xdr:colOff>0</xdr:colOff>
      <xdr:row>22</xdr:row>
      <xdr:rowOff>38100</xdr:rowOff>
    </xdr:to>
    <xdr:graphicFrame macro="">
      <xdr:nvGraphicFramePr>
        <xdr:cNvPr id="6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21167</xdr:colOff>
      <xdr:row>41</xdr:row>
      <xdr:rowOff>63500</xdr:rowOff>
    </xdr:to>
    <xdr:graphicFrame macro="">
      <xdr:nvGraphicFramePr>
        <xdr:cNvPr id="64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44</xdr:row>
      <xdr:rowOff>0</xdr:rowOff>
    </xdr:from>
    <xdr:to>
      <xdr:col>9</xdr:col>
      <xdr:colOff>19049</xdr:colOff>
      <xdr:row>60</xdr:row>
      <xdr:rowOff>127000</xdr:rowOff>
    </xdr:to>
    <xdr:graphicFrame macro="">
      <xdr:nvGraphicFramePr>
        <xdr:cNvPr id="64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70</xdr:row>
      <xdr:rowOff>0</xdr:rowOff>
    </xdr:from>
    <xdr:to>
      <xdr:col>12</xdr:col>
      <xdr:colOff>95250</xdr:colOff>
      <xdr:row>95</xdr:row>
      <xdr:rowOff>38100</xdr:rowOff>
    </xdr:to>
    <xdr:graphicFrame macro="">
      <xdr:nvGraphicFramePr>
        <xdr:cNvPr id="64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96</xdr:row>
      <xdr:rowOff>19049</xdr:rowOff>
    </xdr:from>
    <xdr:to>
      <xdr:col>12</xdr:col>
      <xdr:colOff>105833</xdr:colOff>
      <xdr:row>123</xdr:row>
      <xdr:rowOff>148166</xdr:rowOff>
    </xdr:to>
    <xdr:graphicFrame macro="">
      <xdr:nvGraphicFramePr>
        <xdr:cNvPr id="64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104775</xdr:rowOff>
    </xdr:from>
    <xdr:to>
      <xdr:col>11</xdr:col>
      <xdr:colOff>0</xdr:colOff>
      <xdr:row>63</xdr:row>
      <xdr:rowOff>66675</xdr:rowOff>
    </xdr:to>
    <xdr:graphicFrame macro="">
      <xdr:nvGraphicFramePr>
        <xdr:cNvPr id="74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</xdr:row>
      <xdr:rowOff>0</xdr:rowOff>
    </xdr:from>
    <xdr:to>
      <xdr:col>11</xdr:col>
      <xdr:colOff>0</xdr:colOff>
      <xdr:row>21</xdr:row>
      <xdr:rowOff>152400</xdr:rowOff>
    </xdr:to>
    <xdr:graphicFrame macro="">
      <xdr:nvGraphicFramePr>
        <xdr:cNvPr id="74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600074</xdr:colOff>
      <xdr:row>25</xdr:row>
      <xdr:rowOff>19050</xdr:rowOff>
    </xdr:from>
    <xdr:to>
      <xdr:col>10</xdr:col>
      <xdr:colOff>600075</xdr:colOff>
      <xdr:row>44</xdr:row>
      <xdr:rowOff>142875</xdr:rowOff>
    </xdr:to>
    <xdr:graphicFrame macro="">
      <xdr:nvGraphicFramePr>
        <xdr:cNvPr id="7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38101</xdr:colOff>
      <xdr:row>74</xdr:row>
      <xdr:rowOff>9525</xdr:rowOff>
    </xdr:from>
    <xdr:to>
      <xdr:col>15</xdr:col>
      <xdr:colOff>15876</xdr:colOff>
      <xdr:row>99</xdr:row>
      <xdr:rowOff>38100</xdr:rowOff>
    </xdr:to>
    <xdr:graphicFrame macro="">
      <xdr:nvGraphicFramePr>
        <xdr:cNvPr id="7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38099</xdr:colOff>
      <xdr:row>101</xdr:row>
      <xdr:rowOff>38100</xdr:rowOff>
    </xdr:from>
    <xdr:to>
      <xdr:col>14</xdr:col>
      <xdr:colOff>581025</xdr:colOff>
      <xdr:row>126</xdr:row>
      <xdr:rowOff>123825</xdr:rowOff>
    </xdr:to>
    <xdr:graphicFrame macro="">
      <xdr:nvGraphicFramePr>
        <xdr:cNvPr id="74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4"/>
  <sheetViews>
    <sheetView showGridLines="0" showRowColHeaders="0" tabSelected="1" topLeftCell="A50" zoomScaleNormal="100" workbookViewId="0">
      <selection activeCell="P28" sqref="P28"/>
    </sheetView>
  </sheetViews>
  <sheetFormatPr defaultRowHeight="12.75"/>
  <sheetData>
    <row r="3" spans="1:23" ht="30.75" customHeight="1">
      <c r="B3" s="286" t="s">
        <v>144</v>
      </c>
      <c r="C3" s="286"/>
      <c r="D3" s="286"/>
      <c r="E3" s="286"/>
      <c r="F3" s="286"/>
      <c r="G3" s="286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</row>
    <row r="5" spans="1:23" ht="12.75" customHeight="1">
      <c r="B5" s="3" t="s">
        <v>10</v>
      </c>
      <c r="L5" s="287" t="s">
        <v>143</v>
      </c>
      <c r="M5" s="287"/>
      <c r="N5" s="287"/>
      <c r="O5" s="287"/>
      <c r="P5" s="287"/>
      <c r="Q5" s="287"/>
      <c r="R5" s="287"/>
      <c r="S5" s="287"/>
      <c r="T5" s="264"/>
      <c r="U5" s="264"/>
      <c r="V5" s="264"/>
      <c r="W5" s="264"/>
    </row>
    <row r="6" spans="1:23" ht="12.75" customHeight="1">
      <c r="L6" s="287"/>
      <c r="M6" s="287"/>
      <c r="N6" s="287"/>
      <c r="O6" s="287"/>
      <c r="P6" s="287"/>
      <c r="Q6" s="287"/>
      <c r="R6" s="287"/>
      <c r="S6" s="287"/>
      <c r="T6" s="264"/>
      <c r="U6" s="264"/>
      <c r="V6" s="264"/>
      <c r="W6" s="264"/>
    </row>
    <row r="7" spans="1:23" ht="12.75" customHeight="1">
      <c r="L7" s="287"/>
      <c r="M7" s="287"/>
      <c r="N7" s="287"/>
      <c r="O7" s="287"/>
      <c r="P7" s="287"/>
      <c r="Q7" s="287"/>
      <c r="R7" s="287"/>
      <c r="S7" s="287"/>
      <c r="T7" s="264"/>
      <c r="U7" s="264"/>
      <c r="V7" s="264"/>
      <c r="W7" s="264"/>
    </row>
    <row r="8" spans="1:23" ht="12.75" customHeight="1">
      <c r="L8" s="287"/>
      <c r="M8" s="287"/>
      <c r="N8" s="287"/>
      <c r="O8" s="287"/>
      <c r="P8" s="287"/>
      <c r="Q8" s="287"/>
      <c r="R8" s="287"/>
      <c r="S8" s="287"/>
      <c r="T8" s="264"/>
      <c r="U8" s="264"/>
      <c r="V8" s="264"/>
      <c r="W8" s="264"/>
    </row>
    <row r="9" spans="1:23" ht="12.75" customHeight="1">
      <c r="L9" s="287"/>
      <c r="M9" s="287"/>
      <c r="N9" s="287"/>
      <c r="O9" s="287"/>
      <c r="P9" s="287"/>
      <c r="Q9" s="287"/>
      <c r="R9" s="287"/>
      <c r="S9" s="287"/>
      <c r="T9" s="264"/>
      <c r="U9" s="264"/>
      <c r="V9" s="264"/>
      <c r="W9" s="264"/>
    </row>
    <row r="10" spans="1:23" ht="12.75" customHeight="1">
      <c r="L10" s="287"/>
      <c r="M10" s="287"/>
      <c r="N10" s="287"/>
      <c r="O10" s="287"/>
      <c r="P10" s="287"/>
      <c r="Q10" s="287"/>
      <c r="R10" s="287"/>
      <c r="S10" s="287"/>
      <c r="T10" s="264"/>
      <c r="U10" s="264"/>
      <c r="V10" s="264"/>
      <c r="W10" s="264"/>
    </row>
    <row r="11" spans="1:23" ht="12.75" customHeight="1">
      <c r="L11" s="287"/>
      <c r="M11" s="287"/>
      <c r="N11" s="287"/>
      <c r="O11" s="287"/>
      <c r="P11" s="287"/>
      <c r="Q11" s="287"/>
      <c r="R11" s="287"/>
      <c r="S11" s="287"/>
      <c r="T11" s="264"/>
      <c r="U11" s="264"/>
      <c r="V11" s="264"/>
      <c r="W11" s="264"/>
    </row>
    <row r="12" spans="1:23" ht="12.75" customHeight="1">
      <c r="L12" s="287"/>
      <c r="M12" s="287"/>
      <c r="N12" s="287"/>
      <c r="O12" s="287"/>
      <c r="P12" s="287"/>
      <c r="Q12" s="287"/>
      <c r="R12" s="287"/>
      <c r="S12" s="287"/>
      <c r="T12" s="264"/>
      <c r="U12" s="264"/>
      <c r="V12" s="264"/>
      <c r="W12" s="264"/>
    </row>
    <row r="13" spans="1:23" ht="12.75" customHeight="1">
      <c r="L13" s="287"/>
      <c r="M13" s="287"/>
      <c r="N13" s="287"/>
      <c r="O13" s="287"/>
      <c r="P13" s="287"/>
      <c r="Q13" s="287"/>
      <c r="R13" s="287"/>
      <c r="S13" s="287"/>
      <c r="T13" s="264"/>
      <c r="U13" s="264"/>
      <c r="V13" s="264"/>
      <c r="W13" s="264"/>
    </row>
    <row r="14" spans="1:23" ht="12.75" customHeight="1">
      <c r="L14" s="287"/>
      <c r="M14" s="287"/>
      <c r="N14" s="287"/>
      <c r="O14" s="287"/>
      <c r="P14" s="287"/>
      <c r="Q14" s="287"/>
      <c r="R14" s="287"/>
      <c r="S14" s="287"/>
      <c r="T14" s="264"/>
      <c r="U14" s="264"/>
      <c r="V14" s="264"/>
      <c r="W14" s="264"/>
    </row>
    <row r="15" spans="1:23" ht="12.75" customHeight="1">
      <c r="L15" s="287"/>
      <c r="M15" s="287"/>
      <c r="N15" s="287"/>
      <c r="O15" s="287"/>
      <c r="P15" s="287"/>
      <c r="Q15" s="287"/>
      <c r="R15" s="287"/>
      <c r="S15" s="287"/>
      <c r="T15" s="264"/>
      <c r="U15" s="264"/>
      <c r="V15" s="264"/>
      <c r="W15" s="264"/>
    </row>
    <row r="16" spans="1:23" ht="12.75" customHeight="1">
      <c r="L16" s="287"/>
      <c r="M16" s="287"/>
      <c r="N16" s="287"/>
      <c r="O16" s="287"/>
      <c r="P16" s="287"/>
      <c r="Q16" s="287"/>
      <c r="R16" s="287"/>
      <c r="S16" s="287"/>
      <c r="T16" s="264"/>
      <c r="U16" s="264"/>
      <c r="V16" s="264"/>
      <c r="W16" s="264"/>
    </row>
    <row r="17" spans="2:23" ht="12.75" customHeight="1">
      <c r="L17" s="287"/>
      <c r="M17" s="287"/>
      <c r="N17" s="287"/>
      <c r="O17" s="287"/>
      <c r="P17" s="287"/>
      <c r="Q17" s="287"/>
      <c r="R17" s="287"/>
      <c r="S17" s="287"/>
      <c r="T17" s="264"/>
      <c r="U17" s="264"/>
      <c r="V17" s="264"/>
      <c r="W17" s="264"/>
    </row>
    <row r="18" spans="2:23" ht="12.75" customHeight="1">
      <c r="L18" s="287"/>
      <c r="M18" s="287"/>
      <c r="N18" s="287"/>
      <c r="O18" s="287"/>
      <c r="P18" s="287"/>
      <c r="Q18" s="287"/>
      <c r="R18" s="287"/>
      <c r="S18" s="287"/>
      <c r="T18" s="264"/>
      <c r="U18" s="264"/>
      <c r="V18" s="264"/>
      <c r="W18" s="264"/>
    </row>
    <row r="19" spans="2:23" ht="12.75" customHeight="1">
      <c r="L19" s="287"/>
      <c r="M19" s="287"/>
      <c r="N19" s="287"/>
      <c r="O19" s="287"/>
      <c r="P19" s="287"/>
      <c r="Q19" s="287"/>
      <c r="R19" s="287"/>
      <c r="S19" s="287"/>
      <c r="T19" s="264"/>
      <c r="U19" s="264"/>
      <c r="V19" s="264"/>
      <c r="W19" s="264"/>
    </row>
    <row r="20" spans="2:23">
      <c r="L20" s="287"/>
      <c r="M20" s="287"/>
      <c r="N20" s="287"/>
      <c r="O20" s="287"/>
      <c r="P20" s="287"/>
      <c r="Q20" s="287"/>
      <c r="R20" s="287"/>
      <c r="S20" s="287"/>
    </row>
    <row r="21" spans="2:23">
      <c r="L21" s="287"/>
      <c r="M21" s="287"/>
      <c r="N21" s="287"/>
      <c r="O21" s="287"/>
      <c r="P21" s="287"/>
      <c r="Q21" s="287"/>
      <c r="R21" s="287"/>
      <c r="S21" s="287"/>
    </row>
    <row r="22" spans="2:23">
      <c r="L22" s="287"/>
      <c r="M22" s="287"/>
      <c r="N22" s="287"/>
      <c r="O22" s="287"/>
      <c r="P22" s="287"/>
      <c r="Q22" s="287"/>
      <c r="R22" s="287"/>
      <c r="S22" s="287"/>
    </row>
    <row r="23" spans="2:23" ht="15">
      <c r="B23" s="283" t="s">
        <v>59</v>
      </c>
      <c r="C23" s="283"/>
      <c r="D23" s="283"/>
      <c r="L23" s="287"/>
      <c r="M23" s="287"/>
      <c r="N23" s="287"/>
      <c r="O23" s="287"/>
      <c r="P23" s="287"/>
      <c r="Q23" s="287"/>
      <c r="R23" s="287"/>
      <c r="S23" s="287"/>
    </row>
    <row r="24" spans="2:23" ht="14.25">
      <c r="B24" s="280" t="s">
        <v>2</v>
      </c>
      <c r="C24" s="282" t="s">
        <v>55</v>
      </c>
      <c r="D24" s="282"/>
      <c r="L24" s="287"/>
      <c r="M24" s="287"/>
      <c r="N24" s="287"/>
      <c r="O24" s="287"/>
      <c r="P24" s="287"/>
      <c r="Q24" s="287"/>
      <c r="R24" s="287"/>
      <c r="S24" s="287"/>
    </row>
    <row r="25" spans="2:23" ht="14.25">
      <c r="B25" s="280" t="s">
        <v>3</v>
      </c>
      <c r="C25" s="282" t="s">
        <v>56</v>
      </c>
      <c r="D25" s="282"/>
    </row>
    <row r="26" spans="2:23" ht="14.25">
      <c r="B26" s="280" t="s">
        <v>4</v>
      </c>
      <c r="C26" s="282" t="s">
        <v>57</v>
      </c>
      <c r="D26" s="282"/>
    </row>
    <row r="27" spans="2:23" ht="14.25">
      <c r="B27" s="280" t="s">
        <v>5</v>
      </c>
      <c r="C27" s="282" t="s">
        <v>58</v>
      </c>
      <c r="D27" s="282"/>
    </row>
    <row r="30" spans="2:23">
      <c r="B30" s="3" t="s">
        <v>9</v>
      </c>
    </row>
    <row r="55" spans="2:22" ht="18">
      <c r="B55" s="285" t="s">
        <v>60</v>
      </c>
      <c r="C55" s="285"/>
      <c r="D55" s="285"/>
      <c r="E55" s="285"/>
      <c r="F55" s="285"/>
      <c r="G55" s="285"/>
      <c r="H55" s="285"/>
      <c r="I55" s="285"/>
    </row>
    <row r="56" spans="2:22" ht="15.75">
      <c r="B56" s="210" t="s">
        <v>2</v>
      </c>
      <c r="C56" s="284" t="s">
        <v>61</v>
      </c>
      <c r="D56" s="284"/>
      <c r="E56" s="284"/>
      <c r="F56" s="284"/>
      <c r="G56" s="284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</row>
    <row r="57" spans="2:22" ht="15.75">
      <c r="B57" s="210" t="s">
        <v>3</v>
      </c>
      <c r="C57" s="284" t="s">
        <v>63</v>
      </c>
      <c r="D57" s="284"/>
      <c r="E57" s="284"/>
      <c r="F57" s="284"/>
      <c r="G57" s="284"/>
      <c r="H57" s="284"/>
      <c r="I57" s="284"/>
      <c r="J57" s="284"/>
      <c r="K57" s="284"/>
      <c r="L57" s="284"/>
      <c r="M57" s="209"/>
      <c r="N57" s="209"/>
      <c r="O57" s="209"/>
      <c r="P57" s="209"/>
      <c r="Q57" s="209"/>
      <c r="R57" s="209"/>
      <c r="S57" s="209"/>
      <c r="T57" s="209"/>
      <c r="U57" s="209"/>
      <c r="V57" s="209"/>
    </row>
    <row r="58" spans="2:22" ht="15.75">
      <c r="B58" s="210" t="s">
        <v>6</v>
      </c>
      <c r="C58" s="284" t="s">
        <v>62</v>
      </c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79"/>
      <c r="T58" s="279"/>
      <c r="U58" s="279"/>
      <c r="V58" s="279"/>
    </row>
    <row r="59" spans="2:22" ht="15.75">
      <c r="B59" s="210" t="s">
        <v>4</v>
      </c>
      <c r="C59" s="284" t="s">
        <v>136</v>
      </c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</row>
    <row r="60" spans="2:22" ht="15.75">
      <c r="B60" s="210" t="s">
        <v>5</v>
      </c>
      <c r="C60" s="284" t="s">
        <v>64</v>
      </c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09"/>
      <c r="U60" s="209"/>
      <c r="V60" s="209"/>
    </row>
    <row r="61" spans="2:22" ht="15.75">
      <c r="B61" s="210" t="s">
        <v>7</v>
      </c>
      <c r="C61" s="284" t="s">
        <v>65</v>
      </c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09"/>
    </row>
    <row r="64" spans="2:22" ht="18">
      <c r="B64" s="281" t="s">
        <v>135</v>
      </c>
      <c r="C64" s="281"/>
      <c r="D64" s="281"/>
      <c r="E64" s="281"/>
      <c r="F64" s="281"/>
      <c r="G64" s="281"/>
      <c r="H64" s="281"/>
    </row>
  </sheetData>
  <mergeCells count="15">
    <mergeCell ref="B3:G3"/>
    <mergeCell ref="L5:S24"/>
    <mergeCell ref="C59:V59"/>
    <mergeCell ref="C60:S60"/>
    <mergeCell ref="C61:U61"/>
    <mergeCell ref="B64:H64"/>
    <mergeCell ref="C27:D27"/>
    <mergeCell ref="B23:D23"/>
    <mergeCell ref="C24:D24"/>
    <mergeCell ref="C25:D25"/>
    <mergeCell ref="C26:D26"/>
    <mergeCell ref="C56:G56"/>
    <mergeCell ref="C57:L57"/>
    <mergeCell ref="B55:I55"/>
    <mergeCell ref="C58:R5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10"/>
  <sheetViews>
    <sheetView showGridLines="0" showRowColHeaders="0" zoomScaleNormal="100" workbookViewId="0">
      <selection activeCell="O31" sqref="O31"/>
    </sheetView>
  </sheetViews>
  <sheetFormatPr defaultRowHeight="12.75"/>
  <sheetData>
    <row r="1" spans="2:19">
      <c r="B1" s="10"/>
      <c r="C1" s="10"/>
      <c r="D1" s="10"/>
      <c r="E1" s="10"/>
      <c r="F1" s="10"/>
      <c r="G1" s="10"/>
      <c r="H1" s="10"/>
      <c r="I1" s="10"/>
      <c r="J1" s="10"/>
    </row>
    <row r="3" spans="2:19" ht="19.5" customHeight="1">
      <c r="B3" s="286" t="s">
        <v>11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</row>
    <row r="5" spans="2:19">
      <c r="B5" s="3" t="s">
        <v>12</v>
      </c>
    </row>
    <row r="6" spans="2:19" ht="12.75" customHeight="1"/>
    <row r="7" spans="2:19" ht="12.75" customHeight="1"/>
    <row r="8" spans="2:19" ht="12.75" customHeight="1"/>
    <row r="9" spans="2:19" ht="12.75" customHeight="1"/>
    <row r="10" spans="2:19" ht="12.75" customHeight="1">
      <c r="M10" s="307" t="s">
        <v>138</v>
      </c>
      <c r="N10" s="307"/>
      <c r="O10" s="307"/>
      <c r="P10" s="307"/>
      <c r="Q10" s="307"/>
      <c r="R10" s="307"/>
    </row>
    <row r="11" spans="2:19" ht="12.75" customHeight="1">
      <c r="M11" s="307"/>
      <c r="N11" s="307"/>
      <c r="O11" s="307"/>
      <c r="P11" s="307"/>
      <c r="Q11" s="307"/>
      <c r="R11" s="307"/>
    </row>
    <row r="12" spans="2:19" ht="13.5" customHeight="1">
      <c r="M12" s="307"/>
      <c r="N12" s="307"/>
      <c r="O12" s="307"/>
      <c r="P12" s="307"/>
      <c r="Q12" s="307"/>
      <c r="R12" s="307"/>
    </row>
    <row r="13" spans="2:19">
      <c r="M13" s="307"/>
      <c r="N13" s="307"/>
      <c r="O13" s="307"/>
      <c r="P13" s="307"/>
      <c r="Q13" s="307"/>
      <c r="R13" s="307"/>
    </row>
    <row r="14" spans="2:19">
      <c r="M14" s="307"/>
      <c r="N14" s="307"/>
      <c r="O14" s="307"/>
      <c r="P14" s="307"/>
      <c r="Q14" s="307"/>
      <c r="R14" s="307"/>
    </row>
    <row r="15" spans="2:19">
      <c r="M15" s="307"/>
      <c r="N15" s="307"/>
      <c r="O15" s="307"/>
      <c r="P15" s="307"/>
      <c r="Q15" s="307"/>
      <c r="R15" s="307"/>
    </row>
    <row r="16" spans="2:19">
      <c r="M16" s="307"/>
      <c r="N16" s="307"/>
      <c r="O16" s="307"/>
      <c r="P16" s="307"/>
      <c r="Q16" s="307"/>
      <c r="R16" s="307"/>
    </row>
    <row r="30" spans="3:9" ht="15.75">
      <c r="C30" s="305" t="s">
        <v>137</v>
      </c>
      <c r="D30" s="306"/>
      <c r="E30" s="306"/>
      <c r="F30" s="306"/>
      <c r="G30" s="306"/>
    </row>
    <row r="31" spans="3:9" ht="15">
      <c r="C31" s="212">
        <v>1</v>
      </c>
      <c r="D31" s="284" t="s">
        <v>66</v>
      </c>
      <c r="E31" s="284"/>
      <c r="F31" s="284"/>
      <c r="G31" s="284"/>
      <c r="H31" s="284"/>
      <c r="I31" s="284"/>
    </row>
    <row r="32" spans="3:9" ht="15">
      <c r="C32" s="212">
        <v>2</v>
      </c>
      <c r="D32" s="284" t="s">
        <v>67</v>
      </c>
      <c r="E32" s="284"/>
      <c r="F32" s="284"/>
      <c r="G32" s="284"/>
      <c r="H32" s="284"/>
      <c r="I32" s="284"/>
    </row>
    <row r="33" spans="2:17" ht="15">
      <c r="C33" s="212">
        <v>3</v>
      </c>
      <c r="D33" s="284" t="s">
        <v>68</v>
      </c>
      <c r="E33" s="284"/>
      <c r="F33" s="284"/>
      <c r="G33" s="284"/>
      <c r="H33" s="284"/>
      <c r="I33" s="284"/>
    </row>
    <row r="34" spans="2:17" ht="15">
      <c r="C34" s="212">
        <v>4</v>
      </c>
      <c r="D34" s="284" t="s">
        <v>69</v>
      </c>
      <c r="E34" s="284"/>
      <c r="F34" s="284"/>
      <c r="G34" s="284"/>
      <c r="H34" s="284"/>
      <c r="I34" s="284"/>
    </row>
    <row r="35" spans="2:17" ht="15">
      <c r="C35" s="212">
        <v>5</v>
      </c>
      <c r="D35" s="284" t="s">
        <v>70</v>
      </c>
      <c r="E35" s="284"/>
      <c r="F35" s="284"/>
      <c r="G35" s="284"/>
      <c r="H35" s="284"/>
      <c r="I35" s="284"/>
    </row>
    <row r="38" spans="2:17">
      <c r="B38" s="3" t="s">
        <v>13</v>
      </c>
    </row>
    <row r="47" spans="2:17" ht="13.5" thickBot="1"/>
    <row r="48" spans="2:17">
      <c r="K48" s="297" t="s">
        <v>54</v>
      </c>
      <c r="L48" s="298"/>
      <c r="M48" s="298"/>
      <c r="N48" s="298"/>
      <c r="O48" s="298"/>
      <c r="P48" s="298"/>
      <c r="Q48" s="299"/>
    </row>
    <row r="49" spans="2:17">
      <c r="K49" s="300"/>
      <c r="L49" s="292"/>
      <c r="M49" s="292"/>
      <c r="N49" s="292"/>
      <c r="O49" s="292"/>
      <c r="P49" s="292"/>
      <c r="Q49" s="301"/>
    </row>
    <row r="50" spans="2:17" ht="13.5" thickBot="1">
      <c r="K50" s="302"/>
      <c r="L50" s="303"/>
      <c r="M50" s="303"/>
      <c r="N50" s="303"/>
      <c r="O50" s="303"/>
      <c r="P50" s="303"/>
      <c r="Q50" s="304"/>
    </row>
    <row r="57" spans="2:17" ht="12.75" customHeight="1">
      <c r="B57" s="3" t="s">
        <v>14</v>
      </c>
    </row>
    <row r="78" spans="2:9">
      <c r="B78" s="288" t="s">
        <v>139</v>
      </c>
      <c r="C78" s="289"/>
      <c r="D78" s="289"/>
      <c r="E78" s="289"/>
      <c r="F78" s="289"/>
      <c r="G78" s="289"/>
      <c r="H78" s="289"/>
      <c r="I78" s="290"/>
    </row>
    <row r="79" spans="2:9">
      <c r="B79" s="291"/>
      <c r="C79" s="292"/>
      <c r="D79" s="292"/>
      <c r="E79" s="292"/>
      <c r="F79" s="292"/>
      <c r="G79" s="292"/>
      <c r="H79" s="292"/>
      <c r="I79" s="293"/>
    </row>
    <row r="80" spans="2:9">
      <c r="B80" s="291"/>
      <c r="C80" s="292"/>
      <c r="D80" s="292"/>
      <c r="E80" s="292"/>
      <c r="F80" s="292"/>
      <c r="G80" s="292"/>
      <c r="H80" s="292"/>
      <c r="I80" s="293"/>
    </row>
    <row r="81" spans="2:9">
      <c r="B81" s="294"/>
      <c r="C81" s="295"/>
      <c r="D81" s="295"/>
      <c r="E81" s="295"/>
      <c r="F81" s="295"/>
      <c r="G81" s="295"/>
      <c r="H81" s="295"/>
      <c r="I81" s="296"/>
    </row>
    <row r="82" spans="2:9">
      <c r="B82" s="12"/>
      <c r="C82" s="12"/>
      <c r="D82" s="12"/>
      <c r="E82" s="12"/>
      <c r="F82" s="12"/>
      <c r="G82" s="12"/>
      <c r="H82" s="12"/>
      <c r="I82" s="12"/>
    </row>
    <row r="83" spans="2:9">
      <c r="B83" s="12"/>
      <c r="C83" s="12"/>
      <c r="D83" s="12"/>
      <c r="E83" s="12"/>
      <c r="F83" s="12"/>
      <c r="G83" s="12"/>
      <c r="H83" s="12"/>
      <c r="I83" s="12"/>
    </row>
    <row r="84" spans="2:9" ht="18">
      <c r="B84" s="281" t="s">
        <v>134</v>
      </c>
      <c r="C84" s="281"/>
      <c r="D84" s="281"/>
      <c r="E84" s="281"/>
      <c r="F84" s="281"/>
      <c r="G84" s="281"/>
      <c r="H84" s="281"/>
    </row>
    <row r="110" spans="12:12">
      <c r="L110" s="34"/>
    </row>
  </sheetData>
  <mergeCells count="11">
    <mergeCell ref="B84:H84"/>
    <mergeCell ref="B78:I81"/>
    <mergeCell ref="K48:Q50"/>
    <mergeCell ref="B3:S3"/>
    <mergeCell ref="C30:G30"/>
    <mergeCell ref="D31:I31"/>
    <mergeCell ref="D32:I32"/>
    <mergeCell ref="D33:I33"/>
    <mergeCell ref="D34:I34"/>
    <mergeCell ref="D35:I35"/>
    <mergeCell ref="M10:R16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8"/>
  <sheetViews>
    <sheetView showGridLines="0" showRowColHeaders="0" zoomScaleNormal="100" workbookViewId="0">
      <selection activeCell="K32" sqref="K32"/>
    </sheetView>
  </sheetViews>
  <sheetFormatPr defaultRowHeight="12.75"/>
  <cols>
    <col min="7" max="7" width="16.28515625" bestFit="1" customWidth="1"/>
    <col min="9" max="9" width="11.5703125" bestFit="1" customWidth="1"/>
    <col min="12" max="13" width="9.140625" style="34" customWidth="1"/>
  </cols>
  <sheetData>
    <row r="2" spans="2:18" ht="20.25">
      <c r="B2" s="309" t="s">
        <v>15</v>
      </c>
      <c r="C2" s="309"/>
      <c r="D2" s="309"/>
      <c r="E2" s="309"/>
      <c r="F2" s="309"/>
      <c r="G2" s="309"/>
      <c r="H2" s="309"/>
      <c r="I2" s="309"/>
    </row>
    <row r="5" spans="2:18">
      <c r="B5" s="3" t="s">
        <v>16</v>
      </c>
      <c r="I5" s="13"/>
    </row>
    <row r="7" spans="2:18" ht="15" customHeight="1">
      <c r="K7" s="308" t="s">
        <v>130</v>
      </c>
      <c r="L7" s="308"/>
      <c r="M7" s="308"/>
      <c r="N7" s="308"/>
      <c r="O7" s="308"/>
      <c r="P7" s="308"/>
      <c r="Q7" s="308"/>
      <c r="R7" s="308"/>
    </row>
    <row r="8" spans="2:18">
      <c r="K8" s="308"/>
      <c r="L8" s="308"/>
      <c r="M8" s="308"/>
      <c r="N8" s="308"/>
      <c r="O8" s="308"/>
      <c r="P8" s="308"/>
      <c r="Q8" s="308"/>
      <c r="R8" s="308"/>
    </row>
    <row r="9" spans="2:18">
      <c r="K9" s="308"/>
      <c r="L9" s="308"/>
      <c r="M9" s="308"/>
      <c r="N9" s="308"/>
      <c r="O9" s="308"/>
      <c r="P9" s="308"/>
      <c r="Q9" s="308"/>
      <c r="R9" s="308"/>
    </row>
    <row r="10" spans="2:18">
      <c r="K10" s="308"/>
      <c r="L10" s="308"/>
      <c r="M10" s="308"/>
      <c r="N10" s="308"/>
      <c r="O10" s="308"/>
      <c r="P10" s="308"/>
      <c r="Q10" s="308"/>
      <c r="R10" s="308"/>
    </row>
    <row r="11" spans="2:18" ht="12.75" customHeight="1">
      <c r="K11" s="308"/>
      <c r="L11" s="308"/>
      <c r="M11" s="308"/>
      <c r="N11" s="308"/>
      <c r="O11" s="308"/>
      <c r="P11" s="308"/>
      <c r="Q11" s="308"/>
      <c r="R11" s="308"/>
    </row>
    <row r="12" spans="2:18" ht="12.75" customHeight="1">
      <c r="K12" s="308"/>
      <c r="L12" s="308"/>
      <c r="M12" s="308"/>
      <c r="N12" s="308"/>
      <c r="O12" s="308"/>
      <c r="P12" s="308"/>
      <c r="Q12" s="308"/>
      <c r="R12" s="308"/>
    </row>
    <row r="13" spans="2:18" ht="12.75" customHeight="1">
      <c r="K13" s="308"/>
      <c r="L13" s="308"/>
      <c r="M13" s="308"/>
      <c r="N13" s="308"/>
      <c r="O13" s="308"/>
      <c r="P13" s="308"/>
      <c r="Q13" s="308"/>
      <c r="R13" s="308"/>
    </row>
    <row r="14" spans="2:18" ht="12.75" customHeight="1">
      <c r="K14" s="213"/>
      <c r="L14" s="213"/>
      <c r="M14" s="213"/>
      <c r="N14" s="213"/>
      <c r="O14" s="213"/>
      <c r="P14" s="213"/>
      <c r="Q14" s="213"/>
      <c r="R14" s="213"/>
    </row>
    <row r="15" spans="2:18" ht="12.75" customHeight="1">
      <c r="K15" s="213"/>
      <c r="L15" s="213"/>
      <c r="M15" s="213"/>
      <c r="N15" s="213"/>
      <c r="O15" s="213"/>
      <c r="P15" s="213"/>
      <c r="Q15" s="213"/>
      <c r="R15" s="213"/>
    </row>
    <row r="16" spans="2:18" ht="12.75" customHeight="1">
      <c r="K16" s="213"/>
      <c r="L16" s="213"/>
      <c r="M16" s="213"/>
      <c r="N16" s="213"/>
      <c r="O16" s="213"/>
      <c r="P16" s="213"/>
      <c r="Q16" s="213"/>
      <c r="R16" s="213"/>
    </row>
    <row r="17" spans="2:18" ht="12.75" customHeight="1">
      <c r="K17" s="213"/>
      <c r="L17" s="213"/>
      <c r="M17" s="213"/>
      <c r="N17" s="213"/>
      <c r="O17" s="213"/>
      <c r="P17" s="213"/>
      <c r="Q17" s="213"/>
      <c r="R17" s="213"/>
    </row>
    <row r="24" spans="2:18">
      <c r="B24" s="3" t="s">
        <v>17</v>
      </c>
    </row>
    <row r="43" spans="2:2">
      <c r="B43" s="3" t="s">
        <v>18</v>
      </c>
    </row>
    <row r="62" spans="2:9">
      <c r="B62" s="310" t="s">
        <v>140</v>
      </c>
      <c r="C62" s="311"/>
      <c r="D62" s="311"/>
      <c r="E62" s="311"/>
      <c r="F62" s="311"/>
      <c r="G62" s="311"/>
      <c r="H62" s="311"/>
      <c r="I62" s="312"/>
    </row>
    <row r="63" spans="2:9">
      <c r="B63" s="313"/>
      <c r="C63" s="314"/>
      <c r="D63" s="314"/>
      <c r="E63" s="314"/>
      <c r="F63" s="314"/>
      <c r="G63" s="314"/>
      <c r="H63" s="314"/>
      <c r="I63" s="315"/>
    </row>
    <row r="64" spans="2:9">
      <c r="B64" s="313"/>
      <c r="C64" s="314"/>
      <c r="D64" s="314"/>
      <c r="E64" s="314"/>
      <c r="F64" s="314"/>
      <c r="G64" s="314"/>
      <c r="H64" s="314"/>
      <c r="I64" s="315"/>
    </row>
    <row r="65" spans="2:9">
      <c r="B65" s="316"/>
      <c r="C65" s="317"/>
      <c r="D65" s="317"/>
      <c r="E65" s="317"/>
      <c r="F65" s="317"/>
      <c r="G65" s="317"/>
      <c r="H65" s="317"/>
      <c r="I65" s="318"/>
    </row>
    <row r="68" spans="2:9" ht="19.5" customHeight="1">
      <c r="B68" s="319" t="s">
        <v>141</v>
      </c>
      <c r="C68" s="319"/>
      <c r="D68" s="319"/>
      <c r="E68" s="319"/>
      <c r="F68" s="319"/>
      <c r="G68" s="319"/>
      <c r="H68" s="143"/>
    </row>
  </sheetData>
  <mergeCells count="4">
    <mergeCell ref="K7:R13"/>
    <mergeCell ref="B2:I2"/>
    <mergeCell ref="B62:I65"/>
    <mergeCell ref="B68:G6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72"/>
  <sheetViews>
    <sheetView showGridLines="0" showRowColHeaders="0" zoomScaleNormal="100" workbookViewId="0">
      <selection activeCell="P31" sqref="P31"/>
    </sheetView>
  </sheetViews>
  <sheetFormatPr defaultRowHeight="12.75"/>
  <cols>
    <col min="2" max="2" width="10.140625" customWidth="1"/>
  </cols>
  <sheetData>
    <row r="2" spans="2:20" ht="20.25">
      <c r="B2" s="309" t="s">
        <v>19</v>
      </c>
      <c r="C2" s="309"/>
      <c r="D2" s="309"/>
      <c r="E2" s="309"/>
      <c r="F2" s="309"/>
      <c r="G2" s="309"/>
      <c r="H2" s="309"/>
      <c r="I2" s="309"/>
    </row>
    <row r="4" spans="2:20">
      <c r="B4" s="3" t="s">
        <v>20</v>
      </c>
    </row>
    <row r="6" spans="2:20" ht="12.75" customHeight="1">
      <c r="M6" s="308" t="s">
        <v>142</v>
      </c>
      <c r="N6" s="308"/>
      <c r="O6" s="308"/>
      <c r="P6" s="308"/>
      <c r="Q6" s="308"/>
      <c r="R6" s="308"/>
      <c r="S6" s="213"/>
      <c r="T6" s="213"/>
    </row>
    <row r="7" spans="2:20" ht="12.75" customHeight="1">
      <c r="M7" s="308"/>
      <c r="N7" s="308"/>
      <c r="O7" s="308"/>
      <c r="P7" s="308"/>
      <c r="Q7" s="308"/>
      <c r="R7" s="308"/>
      <c r="S7" s="213"/>
      <c r="T7" s="213"/>
    </row>
    <row r="8" spans="2:20" ht="12.75" customHeight="1">
      <c r="M8" s="308"/>
      <c r="N8" s="308"/>
      <c r="O8" s="308"/>
      <c r="P8" s="308"/>
      <c r="Q8" s="308"/>
      <c r="R8" s="308"/>
      <c r="S8" s="213"/>
      <c r="T8" s="213"/>
    </row>
    <row r="9" spans="2:20" ht="12.75" customHeight="1">
      <c r="M9" s="308"/>
      <c r="N9" s="308"/>
      <c r="O9" s="308"/>
      <c r="P9" s="308"/>
      <c r="Q9" s="308"/>
      <c r="R9" s="308"/>
      <c r="S9" s="213"/>
      <c r="T9" s="213"/>
    </row>
    <row r="10" spans="2:20" ht="12.75" customHeight="1">
      <c r="M10" s="308"/>
      <c r="N10" s="308"/>
      <c r="O10" s="308"/>
      <c r="P10" s="308"/>
      <c r="Q10" s="308"/>
      <c r="R10" s="308"/>
      <c r="S10" s="213"/>
      <c r="T10" s="213"/>
    </row>
    <row r="11" spans="2:20" ht="12.75" customHeight="1">
      <c r="M11" s="308"/>
      <c r="N11" s="308"/>
      <c r="O11" s="308"/>
      <c r="P11" s="308"/>
      <c r="Q11" s="308"/>
      <c r="R11" s="308"/>
      <c r="S11" s="213"/>
      <c r="T11" s="213"/>
    </row>
    <row r="12" spans="2:20" ht="12.75" customHeight="1">
      <c r="M12" s="308"/>
      <c r="N12" s="308"/>
      <c r="O12" s="308"/>
      <c r="P12" s="308"/>
      <c r="Q12" s="308"/>
      <c r="R12" s="308"/>
      <c r="S12" s="213"/>
      <c r="T12" s="213"/>
    </row>
    <row r="13" spans="2:20" ht="12.75" customHeight="1">
      <c r="M13" s="308"/>
      <c r="N13" s="308"/>
      <c r="O13" s="308"/>
      <c r="P13" s="308"/>
      <c r="Q13" s="308"/>
      <c r="R13" s="308"/>
    </row>
    <row r="14" spans="2:20" ht="12.75" customHeight="1">
      <c r="M14" s="308"/>
      <c r="N14" s="308"/>
      <c r="O14" s="308"/>
      <c r="P14" s="308"/>
      <c r="Q14" s="308"/>
      <c r="R14" s="308"/>
    </row>
    <row r="15" spans="2:20" ht="12.75" customHeight="1">
      <c r="M15" s="308"/>
      <c r="N15" s="308"/>
      <c r="O15" s="308"/>
      <c r="P15" s="308"/>
      <c r="Q15" s="308"/>
      <c r="R15" s="308"/>
    </row>
    <row r="16" spans="2:20" ht="12.75" customHeight="1">
      <c r="M16" s="213"/>
      <c r="N16" s="213"/>
      <c r="O16" s="213"/>
      <c r="P16" s="213"/>
      <c r="Q16" s="213"/>
      <c r="R16" s="213"/>
    </row>
    <row r="17" spans="2:17" ht="12.75" customHeight="1">
      <c r="M17" s="213"/>
      <c r="N17" s="213"/>
      <c r="O17" s="213"/>
      <c r="P17" s="213"/>
      <c r="Q17" s="213"/>
    </row>
    <row r="24" spans="2:17">
      <c r="B24" s="3" t="s">
        <v>21</v>
      </c>
    </row>
    <row r="46" spans="2:2">
      <c r="B46" s="3" t="s">
        <v>22</v>
      </c>
    </row>
    <row r="66" spans="2:9">
      <c r="B66" s="320" t="s">
        <v>76</v>
      </c>
      <c r="C66" s="321"/>
      <c r="D66" s="321"/>
      <c r="E66" s="321"/>
      <c r="F66" s="321"/>
      <c r="G66" s="321"/>
      <c r="H66" s="321"/>
      <c r="I66" s="322"/>
    </row>
    <row r="67" spans="2:9">
      <c r="B67" s="323"/>
      <c r="C67" s="324"/>
      <c r="D67" s="324"/>
      <c r="E67" s="324"/>
      <c r="F67" s="324"/>
      <c r="G67" s="324"/>
      <c r="H67" s="324"/>
      <c r="I67" s="325"/>
    </row>
    <row r="68" spans="2:9">
      <c r="B68" s="323"/>
      <c r="C68" s="324"/>
      <c r="D68" s="324"/>
      <c r="E68" s="324"/>
      <c r="F68" s="324"/>
      <c r="G68" s="324"/>
      <c r="H68" s="324"/>
      <c r="I68" s="325"/>
    </row>
    <row r="69" spans="2:9">
      <c r="B69" s="326"/>
      <c r="C69" s="327"/>
      <c r="D69" s="327"/>
      <c r="E69" s="327"/>
      <c r="F69" s="327"/>
      <c r="G69" s="327"/>
      <c r="H69" s="327"/>
      <c r="I69" s="328"/>
    </row>
    <row r="72" spans="2:9" ht="18">
      <c r="B72" s="281" t="s">
        <v>133</v>
      </c>
      <c r="C72" s="281"/>
      <c r="D72" s="281"/>
      <c r="E72" s="281"/>
      <c r="F72" s="281"/>
      <c r="G72" s="281"/>
      <c r="H72" s="281"/>
      <c r="I72" s="281"/>
    </row>
  </sheetData>
  <mergeCells count="4">
    <mergeCell ref="B2:I2"/>
    <mergeCell ref="B66:I69"/>
    <mergeCell ref="B72:I72"/>
    <mergeCell ref="M6:R15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6"/>
  <sheetViews>
    <sheetView showGridLines="0" showRowColHeaders="0" workbookViewId="0">
      <selection activeCell="G17" sqref="G17"/>
    </sheetView>
  </sheetViews>
  <sheetFormatPr defaultRowHeight="12.75"/>
  <cols>
    <col min="2" max="4" width="15" customWidth="1"/>
    <col min="5" max="5" width="15" style="268" customWidth="1"/>
    <col min="7" max="8" width="10.42578125" bestFit="1" customWidth="1"/>
    <col min="9" max="9" width="10.85546875" bestFit="1" customWidth="1"/>
    <col min="10" max="11" width="9.28515625" bestFit="1" customWidth="1"/>
  </cols>
  <sheetData>
    <row r="2" spans="2:11" ht="20.25">
      <c r="B2" s="332" t="s">
        <v>145</v>
      </c>
      <c r="C2" s="332"/>
      <c r="D2" s="332"/>
    </row>
    <row r="3" spans="2:11" ht="13.5" thickBot="1"/>
    <row r="4" spans="2:11" ht="13.5" thickBot="1">
      <c r="B4" s="1" t="s">
        <v>0</v>
      </c>
      <c r="C4" s="2" t="s">
        <v>1</v>
      </c>
      <c r="D4" s="6" t="s">
        <v>8</v>
      </c>
    </row>
    <row r="5" spans="2:11" ht="14.25">
      <c r="B5" s="329" t="s">
        <v>2</v>
      </c>
      <c r="C5" s="195" t="s">
        <v>2</v>
      </c>
      <c r="D5" s="199">
        <v>0</v>
      </c>
      <c r="G5" s="7" t="s">
        <v>2</v>
      </c>
      <c r="H5" s="8" t="s">
        <v>3</v>
      </c>
      <c r="I5" s="8" t="s">
        <v>4</v>
      </c>
      <c r="J5" s="9" t="s">
        <v>5</v>
      </c>
      <c r="K5" s="266" t="s">
        <v>75</v>
      </c>
    </row>
    <row r="6" spans="2:11" ht="15" thickBot="1">
      <c r="B6" s="330"/>
      <c r="C6" s="196" t="s">
        <v>3</v>
      </c>
      <c r="D6" s="200">
        <v>1</v>
      </c>
      <c r="G6" s="40">
        <f>D5+D9+D13+D17+D21+D25</f>
        <v>3</v>
      </c>
      <c r="H6" s="41">
        <f>D6+D10+D14+D18+D22+D26</f>
        <v>14</v>
      </c>
      <c r="I6" s="41">
        <f>D11+D7+D15+D19+D23+D27</f>
        <v>231</v>
      </c>
      <c r="J6" s="42">
        <f>D8+D12+D16+D20+D24+D28</f>
        <v>3669</v>
      </c>
      <c r="K6" s="43">
        <f>SUM(G6:J6)</f>
        <v>3917</v>
      </c>
    </row>
    <row r="7" spans="2:11" ht="14.25">
      <c r="B7" s="330"/>
      <c r="C7" s="196" t="s">
        <v>4</v>
      </c>
      <c r="D7" s="200">
        <v>5</v>
      </c>
    </row>
    <row r="8" spans="2:11" ht="15" thickBot="1">
      <c r="B8" s="331"/>
      <c r="C8" s="197" t="s">
        <v>5</v>
      </c>
      <c r="D8" s="201">
        <v>31</v>
      </c>
    </row>
    <row r="9" spans="2:11" ht="14.25">
      <c r="B9" s="329" t="s">
        <v>3</v>
      </c>
      <c r="C9" s="195" t="s">
        <v>2</v>
      </c>
      <c r="D9" s="206">
        <v>2</v>
      </c>
    </row>
    <row r="10" spans="2:11" ht="14.25">
      <c r="B10" s="330"/>
      <c r="C10" s="196" t="s">
        <v>3</v>
      </c>
      <c r="D10" s="200">
        <v>2</v>
      </c>
    </row>
    <row r="11" spans="2:11" ht="14.25">
      <c r="B11" s="330"/>
      <c r="C11" s="196" t="s">
        <v>4</v>
      </c>
      <c r="D11" s="200">
        <v>12</v>
      </c>
    </row>
    <row r="12" spans="2:11" ht="15" thickBot="1">
      <c r="B12" s="331"/>
      <c r="C12" s="197" t="s">
        <v>5</v>
      </c>
      <c r="D12" s="201">
        <v>130</v>
      </c>
    </row>
    <row r="13" spans="2:11" ht="14.25">
      <c r="B13" s="329" t="s">
        <v>6</v>
      </c>
      <c r="C13" s="195" t="s">
        <v>2</v>
      </c>
      <c r="D13" s="202">
        <v>0</v>
      </c>
    </row>
    <row r="14" spans="2:11" ht="14.25">
      <c r="B14" s="330"/>
      <c r="C14" s="196" t="s">
        <v>3</v>
      </c>
      <c r="D14" s="203">
        <v>3</v>
      </c>
    </row>
    <row r="15" spans="2:11" ht="14.25">
      <c r="B15" s="330"/>
      <c r="C15" s="196" t="s">
        <v>4</v>
      </c>
      <c r="D15" s="203">
        <v>59</v>
      </c>
    </row>
    <row r="16" spans="2:11" ht="15" thickBot="1">
      <c r="B16" s="331"/>
      <c r="C16" s="197" t="s">
        <v>5</v>
      </c>
      <c r="D16" s="204">
        <v>633</v>
      </c>
    </row>
    <row r="17" spans="2:10" ht="14.25">
      <c r="B17" s="329" t="s">
        <v>4</v>
      </c>
      <c r="C17" s="195" t="s">
        <v>2</v>
      </c>
      <c r="D17" s="199">
        <v>1</v>
      </c>
    </row>
    <row r="18" spans="2:10" ht="14.25">
      <c r="B18" s="330"/>
      <c r="C18" s="196" t="s">
        <v>3</v>
      </c>
      <c r="D18" s="200">
        <v>1</v>
      </c>
    </row>
    <row r="19" spans="2:10" ht="14.25">
      <c r="B19" s="330"/>
      <c r="C19" s="196" t="s">
        <v>4</v>
      </c>
      <c r="D19" s="200">
        <v>4</v>
      </c>
    </row>
    <row r="20" spans="2:10" ht="15" thickBot="1">
      <c r="B20" s="331"/>
      <c r="C20" s="197" t="s">
        <v>5</v>
      </c>
      <c r="D20" s="201">
        <v>181</v>
      </c>
    </row>
    <row r="21" spans="2:10" ht="14.25">
      <c r="B21" s="329" t="s">
        <v>5</v>
      </c>
      <c r="C21" s="195" t="s">
        <v>2</v>
      </c>
      <c r="D21" s="202">
        <v>0</v>
      </c>
    </row>
    <row r="22" spans="2:10" ht="14.25">
      <c r="B22" s="330"/>
      <c r="C22" s="196" t="s">
        <v>3</v>
      </c>
      <c r="D22" s="203">
        <v>7</v>
      </c>
    </row>
    <row r="23" spans="2:10" ht="14.25">
      <c r="B23" s="330"/>
      <c r="C23" s="196" t="s">
        <v>4</v>
      </c>
      <c r="D23" s="203">
        <v>147</v>
      </c>
    </row>
    <row r="24" spans="2:10" ht="15" thickBot="1">
      <c r="B24" s="331"/>
      <c r="C24" s="197" t="s">
        <v>5</v>
      </c>
      <c r="D24" s="204">
        <v>2585</v>
      </c>
    </row>
    <row r="25" spans="2:10" ht="14.25">
      <c r="B25" s="329" t="s">
        <v>7</v>
      </c>
      <c r="C25" s="195" t="s">
        <v>2</v>
      </c>
      <c r="D25" s="202">
        <v>0</v>
      </c>
    </row>
    <row r="26" spans="2:10" ht="14.25">
      <c r="B26" s="330"/>
      <c r="C26" s="196" t="s">
        <v>3</v>
      </c>
      <c r="D26" s="203">
        <v>0</v>
      </c>
    </row>
    <row r="27" spans="2:10" ht="14.25">
      <c r="B27" s="330"/>
      <c r="C27" s="196" t="s">
        <v>4</v>
      </c>
      <c r="D27" s="203">
        <v>4</v>
      </c>
    </row>
    <row r="28" spans="2:10" ht="15" thickBot="1">
      <c r="B28" s="331"/>
      <c r="C28" s="197" t="s">
        <v>5</v>
      </c>
      <c r="D28" s="204">
        <v>109</v>
      </c>
    </row>
    <row r="29" spans="2:10" ht="15" thickBot="1">
      <c r="B29" s="198"/>
      <c r="C29" s="211" t="s">
        <v>75</v>
      </c>
      <c r="D29" s="205">
        <f>SUM(D5:D28)</f>
        <v>3917</v>
      </c>
    </row>
    <row r="32" spans="2:10" ht="12.75" customHeight="1">
      <c r="B32" s="308" t="s">
        <v>131</v>
      </c>
      <c r="C32" s="308"/>
      <c r="D32" s="308"/>
      <c r="E32" s="308"/>
      <c r="F32" s="308"/>
      <c r="G32" s="308"/>
      <c r="H32" s="308"/>
      <c r="I32" s="308"/>
      <c r="J32" s="308"/>
    </row>
    <row r="33" spans="2:10" ht="12.75" customHeight="1">
      <c r="B33" s="308"/>
      <c r="C33" s="308"/>
      <c r="D33" s="308"/>
      <c r="E33" s="308"/>
      <c r="F33" s="308"/>
      <c r="G33" s="308"/>
      <c r="H33" s="308"/>
      <c r="I33" s="308"/>
      <c r="J33" s="308"/>
    </row>
    <row r="34" spans="2:10" ht="13.5" customHeight="1">
      <c r="B34" s="308"/>
      <c r="C34" s="308"/>
      <c r="D34" s="308"/>
      <c r="E34" s="308"/>
      <c r="F34" s="308"/>
      <c r="G34" s="308"/>
      <c r="H34" s="308"/>
      <c r="I34" s="308"/>
      <c r="J34" s="308"/>
    </row>
    <row r="36" spans="2:10">
      <c r="B36" s="333" t="s">
        <v>71</v>
      </c>
      <c r="C36" s="333" t="s">
        <v>72</v>
      </c>
      <c r="D36" s="339"/>
      <c r="E36" s="340"/>
    </row>
    <row r="37" spans="2:10">
      <c r="B37" s="334"/>
      <c r="C37" s="334"/>
      <c r="D37" s="340"/>
      <c r="E37" s="340"/>
      <c r="F37" s="26"/>
      <c r="G37" s="26"/>
      <c r="H37" s="25"/>
    </row>
    <row r="38" spans="2:10" ht="15.75" thickBot="1">
      <c r="B38" s="335"/>
      <c r="C38" s="335"/>
      <c r="D38" s="184" t="s">
        <v>102</v>
      </c>
      <c r="E38" s="269" t="s">
        <v>74</v>
      </c>
      <c r="G38" s="26"/>
      <c r="H38" s="25"/>
    </row>
    <row r="39" spans="2:10" ht="14.25">
      <c r="B39" s="336" t="s">
        <v>2</v>
      </c>
      <c r="C39" s="185" t="s">
        <v>2</v>
      </c>
      <c r="D39" s="175">
        <v>0</v>
      </c>
      <c r="E39" s="270"/>
      <c r="G39" s="26"/>
      <c r="H39" s="25"/>
    </row>
    <row r="40" spans="2:10" ht="14.25">
      <c r="B40" s="337"/>
      <c r="C40" s="186" t="s">
        <v>3</v>
      </c>
      <c r="D40" s="176">
        <v>1</v>
      </c>
      <c r="E40" s="271">
        <v>757.58454557250388</v>
      </c>
      <c r="G40" s="26"/>
      <c r="H40" s="25"/>
    </row>
    <row r="41" spans="2:10" ht="14.25">
      <c r="B41" s="337"/>
      <c r="C41" s="186" t="s">
        <v>4</v>
      </c>
      <c r="D41" s="176">
        <v>5</v>
      </c>
      <c r="E41" s="271">
        <v>739.31084833966395</v>
      </c>
      <c r="G41" s="26"/>
      <c r="H41" s="25"/>
    </row>
    <row r="42" spans="2:10" ht="15" thickBot="1">
      <c r="B42" s="338"/>
      <c r="C42" s="187" t="s">
        <v>5</v>
      </c>
      <c r="D42" s="177">
        <v>31</v>
      </c>
      <c r="E42" s="272">
        <v>816.77497058780841</v>
      </c>
      <c r="G42" s="26"/>
      <c r="H42" s="25"/>
    </row>
    <row r="43" spans="2:10" ht="14.25">
      <c r="B43" s="336" t="s">
        <v>73</v>
      </c>
      <c r="C43" s="185" t="s">
        <v>2</v>
      </c>
      <c r="D43" s="175">
        <v>2</v>
      </c>
      <c r="E43" s="270">
        <v>373.03108117341532</v>
      </c>
      <c r="G43" s="26"/>
      <c r="H43" s="25"/>
    </row>
    <row r="44" spans="2:10" ht="14.25">
      <c r="B44" s="337"/>
      <c r="C44" s="186" t="s">
        <v>3</v>
      </c>
      <c r="D44" s="176">
        <v>2</v>
      </c>
      <c r="E44" s="271">
        <v>720.28193740360825</v>
      </c>
      <c r="G44" s="26"/>
      <c r="H44" s="25"/>
    </row>
    <row r="45" spans="2:10" ht="14.25">
      <c r="B45" s="337"/>
      <c r="C45" s="186" t="s">
        <v>4</v>
      </c>
      <c r="D45" s="176">
        <v>12</v>
      </c>
      <c r="E45" s="271">
        <v>673.65245564859003</v>
      </c>
      <c r="G45" s="26"/>
      <c r="H45" s="25"/>
    </row>
    <row r="46" spans="2:10" ht="15" thickBot="1">
      <c r="B46" s="338"/>
      <c r="C46" s="187" t="s">
        <v>5</v>
      </c>
      <c r="D46" s="177">
        <v>130</v>
      </c>
      <c r="E46" s="272">
        <v>840.07367218214381</v>
      </c>
      <c r="G46" s="26"/>
      <c r="H46" s="25"/>
    </row>
    <row r="47" spans="2:10" ht="14.25">
      <c r="B47" s="336" t="s">
        <v>6</v>
      </c>
      <c r="C47" s="188" t="s">
        <v>2</v>
      </c>
      <c r="D47" s="178">
        <v>0</v>
      </c>
      <c r="E47" s="273"/>
      <c r="G47" s="26"/>
      <c r="H47" s="25"/>
    </row>
    <row r="48" spans="2:10" ht="14.25">
      <c r="B48" s="337"/>
      <c r="C48" s="189" t="s">
        <v>3</v>
      </c>
      <c r="D48" s="179">
        <v>3</v>
      </c>
      <c r="E48" s="271">
        <v>632.75693954171209</v>
      </c>
      <c r="G48" s="26"/>
      <c r="H48" s="25"/>
    </row>
    <row r="49" spans="2:8" ht="14.25">
      <c r="B49" s="337"/>
      <c r="C49" s="189" t="s">
        <v>4</v>
      </c>
      <c r="D49" s="179">
        <v>59</v>
      </c>
      <c r="E49" s="271">
        <v>859.50013083145348</v>
      </c>
      <c r="G49" s="26"/>
      <c r="H49" s="25"/>
    </row>
    <row r="50" spans="2:8" ht="15" thickBot="1">
      <c r="B50" s="338"/>
      <c r="C50" s="190" t="s">
        <v>5</v>
      </c>
      <c r="D50" s="180">
        <v>633</v>
      </c>
      <c r="E50" s="272">
        <v>931.14974587370671</v>
      </c>
    </row>
    <row r="51" spans="2:8" ht="14.25">
      <c r="B51" s="336" t="s">
        <v>4</v>
      </c>
      <c r="C51" s="191" t="s">
        <v>2</v>
      </c>
      <c r="D51" s="181">
        <v>1</v>
      </c>
      <c r="E51" s="274">
        <v>394.33139849614059</v>
      </c>
    </row>
    <row r="52" spans="2:8" ht="14.25">
      <c r="B52" s="337"/>
      <c r="C52" s="192" t="s">
        <v>3</v>
      </c>
      <c r="D52" s="182">
        <v>1</v>
      </c>
      <c r="E52" s="271">
        <v>1014.3928661055563</v>
      </c>
    </row>
    <row r="53" spans="2:8" ht="14.25">
      <c r="B53" s="337"/>
      <c r="C53" s="192" t="s">
        <v>4</v>
      </c>
      <c r="D53" s="182">
        <v>4</v>
      </c>
      <c r="E53" s="267">
        <v>923.37009731137289</v>
      </c>
    </row>
    <row r="54" spans="2:8" ht="15" thickBot="1">
      <c r="B54" s="338"/>
      <c r="C54" s="193" t="s">
        <v>5</v>
      </c>
      <c r="D54" s="183">
        <v>181</v>
      </c>
      <c r="E54" s="272">
        <v>1038.8828748395458</v>
      </c>
    </row>
    <row r="55" spans="2:8" ht="14.25">
      <c r="B55" s="336" t="s">
        <v>5</v>
      </c>
      <c r="C55" s="188" t="s">
        <v>2</v>
      </c>
      <c r="D55" s="178">
        <v>0</v>
      </c>
      <c r="E55" s="273"/>
    </row>
    <row r="56" spans="2:8" ht="14.25">
      <c r="B56" s="337"/>
      <c r="C56" s="189" t="s">
        <v>3</v>
      </c>
      <c r="D56" s="179">
        <v>7</v>
      </c>
      <c r="E56" s="271">
        <v>875.48979586186601</v>
      </c>
    </row>
    <row r="57" spans="2:8" ht="14.25">
      <c r="B57" s="337"/>
      <c r="C57" s="194" t="s">
        <v>4</v>
      </c>
      <c r="D57" s="179">
        <v>147</v>
      </c>
      <c r="E57" s="271">
        <v>968.53836502556078</v>
      </c>
    </row>
    <row r="58" spans="2:8" ht="15" thickBot="1">
      <c r="B58" s="338"/>
      <c r="C58" s="190" t="s">
        <v>5</v>
      </c>
      <c r="D58" s="180">
        <v>2585</v>
      </c>
      <c r="E58" s="272">
        <v>1169.0042027159407</v>
      </c>
    </row>
    <row r="59" spans="2:8" ht="14.25">
      <c r="B59" s="336" t="s">
        <v>7</v>
      </c>
      <c r="C59" s="188" t="s">
        <v>2</v>
      </c>
      <c r="D59" s="178">
        <v>0</v>
      </c>
      <c r="E59" s="273"/>
    </row>
    <row r="60" spans="2:8" ht="14.25">
      <c r="B60" s="337"/>
      <c r="C60" s="189" t="s">
        <v>3</v>
      </c>
      <c r="D60" s="179">
        <v>0</v>
      </c>
      <c r="E60" s="275"/>
    </row>
    <row r="61" spans="2:8" ht="14.25">
      <c r="B61" s="337"/>
      <c r="C61" s="189" t="s">
        <v>4</v>
      </c>
      <c r="D61" s="179">
        <v>4</v>
      </c>
      <c r="E61" s="271">
        <v>1054.1788371613793</v>
      </c>
    </row>
    <row r="62" spans="2:8" ht="15" thickBot="1">
      <c r="B62" s="338"/>
      <c r="C62" s="190" t="s">
        <v>5</v>
      </c>
      <c r="D62" s="180">
        <v>109</v>
      </c>
      <c r="E62" s="272">
        <v>1373.5033285424261</v>
      </c>
    </row>
    <row r="63" spans="2:8" ht="15">
      <c r="B63" s="25"/>
      <c r="C63" s="25"/>
      <c r="D63" s="277" t="s">
        <v>132</v>
      </c>
      <c r="E63" s="278">
        <f>AVERAGE(E39:E62)</f>
        <v>850.30568911654723</v>
      </c>
      <c r="F63" s="26"/>
    </row>
    <row r="64" spans="2:8">
      <c r="B64" s="28"/>
      <c r="C64" s="28"/>
      <c r="D64" s="265"/>
      <c r="E64" s="276"/>
      <c r="F64" s="26"/>
    </row>
    <row r="65" spans="2:8">
      <c r="B65" s="28"/>
      <c r="C65" s="28"/>
      <c r="D65" s="27"/>
      <c r="E65" s="276"/>
      <c r="F65" s="26"/>
    </row>
    <row r="66" spans="2:8">
      <c r="B66" s="28"/>
      <c r="C66" s="28"/>
      <c r="D66" s="27"/>
      <c r="E66" s="276"/>
      <c r="F66" s="26"/>
      <c r="G66" s="208"/>
      <c r="H66" s="207"/>
    </row>
  </sheetData>
  <mergeCells count="17">
    <mergeCell ref="B32:J34"/>
    <mergeCell ref="B36:B38"/>
    <mergeCell ref="C36:C38"/>
    <mergeCell ref="B55:B58"/>
    <mergeCell ref="B59:B62"/>
    <mergeCell ref="D36:E37"/>
    <mergeCell ref="B39:B42"/>
    <mergeCell ref="B43:B46"/>
    <mergeCell ref="B47:B50"/>
    <mergeCell ref="B51:B54"/>
    <mergeCell ref="B21:B24"/>
    <mergeCell ref="B25:B28"/>
    <mergeCell ref="B2:D2"/>
    <mergeCell ref="B5:B8"/>
    <mergeCell ref="B9:B12"/>
    <mergeCell ref="B13:B16"/>
    <mergeCell ref="B17:B20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3"/>
  <sheetViews>
    <sheetView showGridLines="0" showRowColHeaders="0" topLeftCell="J15" zoomScaleNormal="100" workbookViewId="0">
      <selection activeCell="B56" sqref="B56:F56"/>
    </sheetView>
  </sheetViews>
  <sheetFormatPr defaultRowHeight="12.75"/>
  <cols>
    <col min="1" max="1" width="9.140625" style="34" customWidth="1"/>
    <col min="3" max="3" width="13.42578125" customWidth="1"/>
    <col min="4" max="4" width="12.85546875" style="119" customWidth="1"/>
    <col min="5" max="5" width="18.7109375" style="119" customWidth="1"/>
    <col min="6" max="6" width="21.140625" style="119" customWidth="1"/>
    <col min="7" max="7" width="18.5703125" style="119" customWidth="1"/>
    <col min="8" max="8" width="13.42578125" style="119" customWidth="1"/>
    <col min="9" max="10" width="7.85546875" style="119" customWidth="1"/>
    <col min="11" max="11" width="6.140625" customWidth="1"/>
    <col min="12" max="12" width="5.7109375" customWidth="1"/>
    <col min="13" max="13" width="9.140625" customWidth="1"/>
    <col min="14" max="14" width="12.140625" style="78" customWidth="1"/>
    <col min="15" max="15" width="9.7109375" customWidth="1"/>
    <col min="16" max="16" width="9.140625" style="78" customWidth="1"/>
    <col min="17" max="17" width="12.42578125" customWidth="1"/>
    <col min="19" max="19" width="12.140625" customWidth="1"/>
    <col min="20" max="20" width="11.140625" customWidth="1"/>
    <col min="22" max="22" width="10.7109375" customWidth="1"/>
    <col min="23" max="23" width="9.7109375" customWidth="1"/>
    <col min="24" max="24" width="12" customWidth="1"/>
    <col min="25" max="25" width="18.5703125" customWidth="1"/>
  </cols>
  <sheetData>
    <row r="1" spans="1:22" ht="12.75" customHeight="1">
      <c r="B1" s="260"/>
      <c r="C1" s="260"/>
      <c r="D1" s="260"/>
      <c r="E1" s="260"/>
      <c r="F1" s="260"/>
      <c r="G1" s="260"/>
      <c r="H1" s="260"/>
      <c r="I1" s="260"/>
      <c r="J1" s="260"/>
      <c r="K1" s="260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26.25" customHeight="1">
      <c r="A2" s="260"/>
      <c r="B2" s="360" t="s">
        <v>11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22" ht="13.5" thickBot="1">
      <c r="M3" s="29"/>
      <c r="N3" s="79" t="s">
        <v>101</v>
      </c>
    </row>
    <row r="4" spans="1:22" ht="13.5" thickBot="1">
      <c r="B4" s="364" t="s">
        <v>1</v>
      </c>
      <c r="C4" s="365"/>
      <c r="D4" s="160">
        <v>1</v>
      </c>
      <c r="E4" s="160">
        <v>2</v>
      </c>
      <c r="F4" s="160">
        <v>3</v>
      </c>
      <c r="G4" s="160">
        <v>4</v>
      </c>
      <c r="H4" s="161">
        <v>5</v>
      </c>
      <c r="I4" s="120"/>
      <c r="M4" s="29"/>
    </row>
    <row r="5" spans="1:22" ht="13.5" thickBot="1">
      <c r="B5" s="361" t="s">
        <v>77</v>
      </c>
      <c r="C5" s="361"/>
      <c r="D5" s="147">
        <v>0</v>
      </c>
      <c r="E5" s="147">
        <v>0</v>
      </c>
      <c r="F5" s="147">
        <v>0</v>
      </c>
      <c r="G5" s="147">
        <v>0</v>
      </c>
      <c r="H5" s="147">
        <v>7</v>
      </c>
      <c r="I5"/>
      <c r="J5" s="126"/>
      <c r="M5" s="29"/>
      <c r="N5" s="92" t="s">
        <v>1</v>
      </c>
      <c r="O5" s="341" t="s">
        <v>84</v>
      </c>
      <c r="P5" s="342"/>
      <c r="R5" s="29"/>
      <c r="S5" s="172" t="s">
        <v>1</v>
      </c>
      <c r="T5" s="341" t="s">
        <v>84</v>
      </c>
      <c r="U5" s="342"/>
    </row>
    <row r="6" spans="1:22" ht="13.5" thickBot="1">
      <c r="B6" s="362" t="s">
        <v>78</v>
      </c>
      <c r="C6" s="363"/>
      <c r="D6" s="121">
        <v>0</v>
      </c>
      <c r="E6" s="121">
        <v>0</v>
      </c>
      <c r="F6" s="121">
        <v>0</v>
      </c>
      <c r="G6" s="121">
        <v>0</v>
      </c>
      <c r="H6" s="122">
        <v>15</v>
      </c>
      <c r="I6" s="117">
        <f>SUM(D5:H6)</f>
        <v>22</v>
      </c>
      <c r="J6"/>
      <c r="M6" s="29"/>
      <c r="N6" s="80"/>
      <c r="O6" s="53" t="s">
        <v>86</v>
      </c>
      <c r="P6" s="93" t="s">
        <v>102</v>
      </c>
      <c r="R6" s="29"/>
      <c r="S6" s="30"/>
      <c r="T6" s="53" t="s">
        <v>86</v>
      </c>
      <c r="U6" s="93" t="s">
        <v>102</v>
      </c>
    </row>
    <row r="7" spans="1:22" ht="12.75" customHeight="1" thickBot="1">
      <c r="M7" s="343" t="s">
        <v>103</v>
      </c>
      <c r="N7" s="81">
        <v>1</v>
      </c>
      <c r="O7" s="44"/>
      <c r="P7" s="94"/>
      <c r="R7" s="343" t="s">
        <v>103</v>
      </c>
      <c r="S7" s="56" t="s">
        <v>87</v>
      </c>
      <c r="T7" s="44"/>
      <c r="U7" s="31"/>
    </row>
    <row r="8" spans="1:22" ht="13.5" thickBot="1">
      <c r="B8" s="357" t="s">
        <v>79</v>
      </c>
      <c r="C8" s="358"/>
      <c r="D8" s="151" t="s">
        <v>129</v>
      </c>
      <c r="E8" s="151" t="s">
        <v>99</v>
      </c>
      <c r="F8" s="152" t="s">
        <v>100</v>
      </c>
      <c r="G8" s="124"/>
      <c r="H8" s="124"/>
      <c r="I8" s="124"/>
      <c r="J8" s="124"/>
      <c r="K8" s="12"/>
      <c r="M8" s="344"/>
      <c r="N8" s="82">
        <v>2</v>
      </c>
      <c r="O8" s="45"/>
      <c r="P8" s="95"/>
      <c r="R8" s="344"/>
      <c r="S8" s="59" t="s">
        <v>95</v>
      </c>
      <c r="T8" s="45"/>
      <c r="U8" s="38"/>
    </row>
    <row r="9" spans="1:22" ht="13.5" thickBot="1">
      <c r="B9" s="361" t="s">
        <v>80</v>
      </c>
      <c r="C9" s="361"/>
      <c r="D9" s="147">
        <v>0</v>
      </c>
      <c r="E9" s="147">
        <v>0</v>
      </c>
      <c r="F9" s="162">
        <v>15</v>
      </c>
      <c r="G9" s="145">
        <f>SUM(D9:F9)</f>
        <v>15</v>
      </c>
      <c r="H9" s="123"/>
      <c r="I9" s="124"/>
      <c r="J9" s="124"/>
      <c r="K9" s="12"/>
      <c r="M9" s="344"/>
      <c r="N9" s="82">
        <v>3</v>
      </c>
      <c r="O9" s="45"/>
      <c r="P9" s="95"/>
      <c r="R9" s="345"/>
      <c r="S9" s="60" t="s">
        <v>89</v>
      </c>
      <c r="T9" s="47">
        <v>1202.8781515134015</v>
      </c>
      <c r="U9" s="39">
        <v>8</v>
      </c>
    </row>
    <row r="10" spans="1:22" ht="13.5" thickBot="1">
      <c r="B10" s="368" t="s">
        <v>81</v>
      </c>
      <c r="C10" s="368"/>
      <c r="D10" s="121">
        <v>0</v>
      </c>
      <c r="E10" s="121">
        <v>0</v>
      </c>
      <c r="F10" s="144">
        <v>8</v>
      </c>
      <c r="G10" s="145">
        <f>SUM(D10:F10)</f>
        <v>8</v>
      </c>
      <c r="H10" s="117">
        <f>SUM(G9:G10)</f>
        <v>23</v>
      </c>
      <c r="I10" s="124"/>
      <c r="J10" s="134"/>
      <c r="K10" s="12"/>
      <c r="M10" s="344"/>
      <c r="N10" s="82">
        <v>4</v>
      </c>
      <c r="O10" s="46"/>
      <c r="P10" s="96"/>
      <c r="R10" s="343" t="s">
        <v>90</v>
      </c>
      <c r="S10" s="56" t="s">
        <v>87</v>
      </c>
      <c r="T10" s="70"/>
      <c r="U10" s="69"/>
    </row>
    <row r="11" spans="1:22" ht="13.5" thickBot="1">
      <c r="M11" s="345"/>
      <c r="N11" s="82">
        <v>5</v>
      </c>
      <c r="O11" s="47">
        <v>1202.8781515134015</v>
      </c>
      <c r="P11" s="97">
        <v>8</v>
      </c>
      <c r="R11" s="344"/>
      <c r="S11" s="59" t="s">
        <v>95</v>
      </c>
      <c r="T11" s="45"/>
      <c r="U11" s="38"/>
    </row>
    <row r="12" spans="1:22" ht="13.5" thickBot="1">
      <c r="B12" s="369" t="s">
        <v>82</v>
      </c>
      <c r="C12" s="370"/>
      <c r="D12" s="163" t="s">
        <v>127</v>
      </c>
      <c r="E12" s="163" t="s">
        <v>113</v>
      </c>
      <c r="F12" s="163" t="s">
        <v>114</v>
      </c>
      <c r="G12" s="164" t="s">
        <v>115</v>
      </c>
      <c r="H12" s="116"/>
      <c r="M12" s="343" t="s">
        <v>90</v>
      </c>
      <c r="N12" s="81">
        <v>1</v>
      </c>
      <c r="O12" s="44"/>
      <c r="P12" s="98"/>
      <c r="R12" s="345"/>
      <c r="S12" s="60" t="s">
        <v>89</v>
      </c>
      <c r="T12" s="47">
        <v>2038.756195960412</v>
      </c>
      <c r="U12" s="39">
        <v>15</v>
      </c>
    </row>
    <row r="13" spans="1:22" ht="13.5" thickBot="1">
      <c r="B13" s="361" t="s">
        <v>80</v>
      </c>
      <c r="C13" s="361"/>
      <c r="D13" s="157">
        <v>8</v>
      </c>
      <c r="E13" s="157">
        <v>0</v>
      </c>
      <c r="F13" s="157">
        <v>0</v>
      </c>
      <c r="G13" s="158">
        <v>0</v>
      </c>
      <c r="H13" s="145">
        <f>SUM(D13:G13)</f>
        <v>8</v>
      </c>
      <c r="I13" s="126"/>
      <c r="J13" s="126"/>
      <c r="M13" s="344"/>
      <c r="N13" s="82">
        <v>2</v>
      </c>
      <c r="O13" s="45"/>
      <c r="P13" s="95"/>
      <c r="S13" s="36"/>
    </row>
    <row r="14" spans="1:22" ht="13.5" thickBot="1">
      <c r="B14" s="368" t="s">
        <v>81</v>
      </c>
      <c r="C14" s="368"/>
      <c r="D14" s="125">
        <v>13</v>
      </c>
      <c r="E14" s="125">
        <v>0</v>
      </c>
      <c r="F14" s="125">
        <v>2</v>
      </c>
      <c r="G14" s="127">
        <v>0</v>
      </c>
      <c r="H14" s="145">
        <f>SUM(D14:G14)</f>
        <v>15</v>
      </c>
      <c r="I14" s="117">
        <f>SUM(H13:H14)</f>
        <v>23</v>
      </c>
      <c r="J14" s="135"/>
      <c r="M14" s="344"/>
      <c r="N14" s="82">
        <v>3</v>
      </c>
      <c r="O14" s="45"/>
      <c r="P14" s="95"/>
    </row>
    <row r="15" spans="1:22" ht="12.75" customHeight="1">
      <c r="B15" s="171"/>
      <c r="C15" s="171"/>
      <c r="D15" s="171"/>
      <c r="E15" s="171"/>
      <c r="F15" s="171"/>
      <c r="G15" s="171"/>
      <c r="H15" s="171"/>
      <c r="M15" s="344"/>
      <c r="N15" s="82">
        <v>4</v>
      </c>
      <c r="O15" s="45"/>
      <c r="P15" s="95"/>
    </row>
    <row r="16" spans="1:22" ht="13.5" customHeight="1" thickBot="1">
      <c r="B16" s="171"/>
      <c r="C16" s="171"/>
      <c r="D16" s="171"/>
      <c r="E16" s="171"/>
      <c r="F16" s="171"/>
      <c r="G16" s="171"/>
      <c r="H16" s="171"/>
      <c r="I16" s="136"/>
      <c r="M16" s="345"/>
      <c r="N16" s="83">
        <v>5</v>
      </c>
      <c r="O16" s="47">
        <v>2038.756195960412</v>
      </c>
      <c r="P16" s="99">
        <v>15</v>
      </c>
    </row>
    <row r="17" spans="1:26" ht="13.5" customHeight="1">
      <c r="B17" s="171"/>
      <c r="C17" s="171"/>
      <c r="D17" s="171"/>
      <c r="E17" s="171"/>
      <c r="F17" s="171"/>
      <c r="G17" s="171"/>
      <c r="H17" s="171"/>
      <c r="I17" s="136"/>
      <c r="M17" s="261"/>
      <c r="N17" s="262"/>
      <c r="P17" s="263"/>
    </row>
    <row r="18" spans="1:26" ht="27.75" customHeight="1" thickBot="1">
      <c r="A18" s="171"/>
      <c r="B18" s="359" t="s">
        <v>15</v>
      </c>
      <c r="C18" s="359"/>
      <c r="D18" s="359"/>
      <c r="E18" s="359"/>
      <c r="F18" s="171"/>
      <c r="G18" s="171"/>
      <c r="H18" s="171"/>
    </row>
    <row r="19" spans="1:26" ht="13.5" thickBot="1">
      <c r="B19" s="351" t="s">
        <v>91</v>
      </c>
      <c r="C19" s="352"/>
      <c r="D19" s="149">
        <v>1</v>
      </c>
      <c r="E19" s="149">
        <v>2</v>
      </c>
      <c r="F19" s="149">
        <v>3</v>
      </c>
      <c r="G19" s="149">
        <v>4</v>
      </c>
      <c r="H19" s="150">
        <v>5</v>
      </c>
      <c r="I19" s="120"/>
      <c r="K19" s="11"/>
      <c r="L19" s="11"/>
      <c r="M19" s="29"/>
      <c r="N19" s="79" t="s">
        <v>83</v>
      </c>
      <c r="O19" s="49"/>
      <c r="P19" s="87"/>
      <c r="Q19" s="49"/>
      <c r="R19" s="51" t="s">
        <v>92</v>
      </c>
      <c r="W19" s="13"/>
    </row>
    <row r="20" spans="1:26" ht="13.5" thickBot="1">
      <c r="B20" s="366" t="s">
        <v>77</v>
      </c>
      <c r="C20" s="366"/>
      <c r="D20" s="146">
        <v>0</v>
      </c>
      <c r="E20" s="146">
        <v>0</v>
      </c>
      <c r="F20" s="146">
        <v>0</v>
      </c>
      <c r="G20" s="147">
        <v>1</v>
      </c>
      <c r="H20" s="148">
        <v>64</v>
      </c>
      <c r="I20" s="115">
        <v>65</v>
      </c>
      <c r="J20" s="116"/>
      <c r="K20" s="34"/>
      <c r="L20" s="23"/>
      <c r="M20" s="29"/>
      <c r="W20" s="13"/>
    </row>
    <row r="21" spans="1:26" ht="13.5" thickBot="1">
      <c r="B21" s="367" t="s">
        <v>78</v>
      </c>
      <c r="C21" s="367"/>
      <c r="D21" s="128">
        <v>2</v>
      </c>
      <c r="E21" s="121">
        <v>0</v>
      </c>
      <c r="F21" s="121">
        <v>33</v>
      </c>
      <c r="G21" s="121">
        <v>101</v>
      </c>
      <c r="H21" s="122">
        <v>543</v>
      </c>
      <c r="I21" s="117">
        <v>679</v>
      </c>
      <c r="J21" s="117">
        <f>SUM(I20:I21)</f>
        <v>744</v>
      </c>
      <c r="K21" s="34"/>
      <c r="L21" s="23"/>
      <c r="M21" s="29"/>
      <c r="N21" s="92" t="s">
        <v>1</v>
      </c>
      <c r="O21" s="341" t="s">
        <v>84</v>
      </c>
      <c r="P21" s="342"/>
      <c r="R21" s="29"/>
      <c r="S21" s="172" t="s">
        <v>1</v>
      </c>
      <c r="T21" s="341" t="s">
        <v>84</v>
      </c>
      <c r="U21" s="342"/>
      <c r="W21" s="29"/>
      <c r="X21" s="172" t="s">
        <v>1</v>
      </c>
      <c r="Y21" s="341" t="s">
        <v>84</v>
      </c>
      <c r="Z21" s="342"/>
    </row>
    <row r="22" spans="1:26" ht="26.25" thickBot="1">
      <c r="B22" s="49"/>
      <c r="C22" s="49"/>
      <c r="E22" s="126"/>
      <c r="F22" s="126"/>
      <c r="G22" s="126"/>
      <c r="H22" s="126"/>
      <c r="I22" s="116"/>
      <c r="J22" s="116"/>
      <c r="M22" s="29"/>
      <c r="N22" s="80"/>
      <c r="O22" s="53" t="s">
        <v>86</v>
      </c>
      <c r="P22" s="93" t="s">
        <v>102</v>
      </c>
      <c r="R22" s="29"/>
      <c r="S22" s="30"/>
      <c r="T22" s="53" t="s">
        <v>74</v>
      </c>
      <c r="U22" s="93" t="s">
        <v>102</v>
      </c>
      <c r="W22" s="29"/>
      <c r="X22" s="30"/>
      <c r="Y22" s="53" t="s">
        <v>112</v>
      </c>
      <c r="Z22" s="93" t="s">
        <v>102</v>
      </c>
    </row>
    <row r="23" spans="1:26" ht="13.5" customHeight="1" thickBot="1">
      <c r="B23" s="353" t="s">
        <v>118</v>
      </c>
      <c r="C23" s="354"/>
      <c r="D23" s="151">
        <v>1</v>
      </c>
      <c r="E23" s="151">
        <v>2</v>
      </c>
      <c r="F23" s="151">
        <v>3</v>
      </c>
      <c r="G23" s="151">
        <v>4</v>
      </c>
      <c r="H23" s="152">
        <v>5</v>
      </c>
      <c r="I23" s="118"/>
      <c r="J23" s="116"/>
      <c r="M23" s="343" t="s">
        <v>103</v>
      </c>
      <c r="N23" s="81">
        <v>1</v>
      </c>
      <c r="O23" s="44">
        <v>1067.4177113821149</v>
      </c>
      <c r="P23" s="94">
        <v>2</v>
      </c>
      <c r="R23" s="343" t="s">
        <v>103</v>
      </c>
      <c r="S23" s="81">
        <v>1</v>
      </c>
      <c r="T23" s="44">
        <v>1172.7009931336679</v>
      </c>
      <c r="U23" s="31">
        <v>1</v>
      </c>
      <c r="W23" s="343" t="s">
        <v>103</v>
      </c>
      <c r="X23" s="89">
        <v>1</v>
      </c>
      <c r="Y23" s="44">
        <f>((O23*P23)+(T23*U23))/(P23+U23)</f>
        <v>1102.5121386326325</v>
      </c>
      <c r="Z23" s="112">
        <f>SUM(U23,P23)</f>
        <v>3</v>
      </c>
    </row>
    <row r="24" spans="1:26" ht="13.5" thickBot="1">
      <c r="B24" s="366" t="s">
        <v>77</v>
      </c>
      <c r="C24" s="366"/>
      <c r="D24" s="146">
        <v>0</v>
      </c>
      <c r="E24" s="147">
        <v>0</v>
      </c>
      <c r="F24" s="147">
        <v>1</v>
      </c>
      <c r="G24" s="147">
        <v>3</v>
      </c>
      <c r="H24" s="148">
        <v>75</v>
      </c>
      <c r="I24" s="115">
        <f>SUM(D24:H24)</f>
        <v>79</v>
      </c>
      <c r="J24" s="116"/>
      <c r="M24" s="344"/>
      <c r="N24" s="82">
        <v>2</v>
      </c>
      <c r="O24" s="45"/>
      <c r="P24" s="100"/>
      <c r="R24" s="344"/>
      <c r="S24" s="82">
        <v>2</v>
      </c>
      <c r="T24" s="45"/>
      <c r="U24" s="32"/>
      <c r="W24" s="344"/>
      <c r="X24" s="90">
        <v>2</v>
      </c>
      <c r="Y24" s="45"/>
      <c r="Z24" s="113"/>
    </row>
    <row r="25" spans="1:26" ht="13.5" thickBot="1">
      <c r="B25" s="367" t="s">
        <v>78</v>
      </c>
      <c r="C25" s="367"/>
      <c r="D25" s="128">
        <v>1</v>
      </c>
      <c r="E25" s="121">
        <v>0</v>
      </c>
      <c r="F25" s="121">
        <v>4</v>
      </c>
      <c r="G25" s="121">
        <v>7</v>
      </c>
      <c r="H25" s="122">
        <v>91</v>
      </c>
      <c r="I25" s="117">
        <f>SUM(D25:H25)</f>
        <v>103</v>
      </c>
      <c r="J25" s="117">
        <v>182</v>
      </c>
      <c r="M25" s="344"/>
      <c r="N25" s="82">
        <v>3</v>
      </c>
      <c r="O25" s="45">
        <v>1190.4752865355213</v>
      </c>
      <c r="P25" s="100">
        <v>33</v>
      </c>
      <c r="R25" s="344"/>
      <c r="S25" s="82">
        <v>3</v>
      </c>
      <c r="T25" s="45">
        <v>1360.714216118816</v>
      </c>
      <c r="U25" s="32">
        <v>4</v>
      </c>
      <c r="W25" s="344"/>
      <c r="X25" s="90">
        <v>3</v>
      </c>
      <c r="Y25" s="45">
        <f t="shared" ref="Y25:Y32" si="0">((O25*P25)+(T25*U25))/(P25+U25)</f>
        <v>1208.8794951391208</v>
      </c>
      <c r="Z25" s="113">
        <f t="shared" ref="Z25:Z32" si="1">SUM(U25,P25)</f>
        <v>37</v>
      </c>
    </row>
    <row r="26" spans="1:26" ht="13.5" thickBot="1">
      <c r="B26" s="49"/>
      <c r="C26" s="49"/>
      <c r="E26" s="126"/>
      <c r="F26" s="126"/>
      <c r="G26" s="126"/>
      <c r="H26" s="126"/>
      <c r="I26" s="116"/>
      <c r="K26" s="77"/>
      <c r="M26" s="344"/>
      <c r="N26" s="82">
        <v>4</v>
      </c>
      <c r="O26" s="46">
        <v>1434.5152147057445</v>
      </c>
      <c r="P26" s="101">
        <v>101</v>
      </c>
      <c r="R26" s="344"/>
      <c r="S26" s="82">
        <v>4</v>
      </c>
      <c r="T26" s="46">
        <v>1648.5299188052854</v>
      </c>
      <c r="U26" s="33">
        <v>7</v>
      </c>
      <c r="W26" s="344"/>
      <c r="X26" s="90">
        <v>4</v>
      </c>
      <c r="Y26" s="45">
        <f t="shared" si="0"/>
        <v>1448.3865381196035</v>
      </c>
      <c r="Z26" s="113">
        <f t="shared" si="1"/>
        <v>108</v>
      </c>
    </row>
    <row r="27" spans="1:26" ht="13.5" thickBot="1">
      <c r="B27" s="347" t="s">
        <v>124</v>
      </c>
      <c r="C27" s="348"/>
      <c r="D27" s="153">
        <v>1</v>
      </c>
      <c r="E27" s="153">
        <v>2</v>
      </c>
      <c r="F27" s="153">
        <v>3</v>
      </c>
      <c r="G27" s="153">
        <v>4</v>
      </c>
      <c r="H27" s="154">
        <v>5</v>
      </c>
      <c r="I27" s="118"/>
      <c r="J27" s="116"/>
      <c r="K27" s="34"/>
      <c r="M27" s="345"/>
      <c r="N27" s="82">
        <v>5</v>
      </c>
      <c r="O27" s="47">
        <v>1570.9047555453842</v>
      </c>
      <c r="P27" s="99">
        <v>543</v>
      </c>
      <c r="Q27" s="78"/>
      <c r="R27" s="345"/>
      <c r="S27" s="82">
        <v>5</v>
      </c>
      <c r="T27" s="47">
        <v>1614.6197284705877</v>
      </c>
      <c r="U27" s="5">
        <v>91</v>
      </c>
      <c r="W27" s="345"/>
      <c r="X27" s="91">
        <v>5</v>
      </c>
      <c r="Y27" s="47">
        <f t="shared" si="0"/>
        <v>1577.1793021324402</v>
      </c>
      <c r="Z27" s="114">
        <f t="shared" si="1"/>
        <v>634</v>
      </c>
    </row>
    <row r="28" spans="1:26" ht="13.5" thickBot="1">
      <c r="B28" s="366" t="s">
        <v>77</v>
      </c>
      <c r="C28" s="366"/>
      <c r="D28" s="146">
        <f>SUM(D20,D24)</f>
        <v>0</v>
      </c>
      <c r="E28" s="146">
        <f t="shared" ref="E28:H28" si="2">SUM(E20,E24)</f>
        <v>0</v>
      </c>
      <c r="F28" s="146">
        <f t="shared" si="2"/>
        <v>1</v>
      </c>
      <c r="G28" s="146">
        <f t="shared" si="2"/>
        <v>4</v>
      </c>
      <c r="H28" s="146">
        <f t="shared" si="2"/>
        <v>139</v>
      </c>
      <c r="I28" s="115">
        <f>SUM(D28:H28)</f>
        <v>144</v>
      </c>
      <c r="J28" s="116"/>
      <c r="K28" s="34"/>
      <c r="M28" s="343" t="s">
        <v>90</v>
      </c>
      <c r="N28" s="81">
        <v>1</v>
      </c>
      <c r="O28" s="44"/>
      <c r="P28" s="94"/>
      <c r="R28" s="343" t="s">
        <v>90</v>
      </c>
      <c r="S28" s="81">
        <v>1</v>
      </c>
      <c r="T28" s="44"/>
      <c r="U28" s="31"/>
      <c r="W28" s="343" t="s">
        <v>90</v>
      </c>
      <c r="X28" s="89">
        <v>1</v>
      </c>
      <c r="Y28" s="44"/>
      <c r="Z28" s="112"/>
    </row>
    <row r="29" spans="1:26" ht="13.5" thickBot="1">
      <c r="B29" s="367" t="s">
        <v>78</v>
      </c>
      <c r="C29" s="367"/>
      <c r="D29" s="128">
        <f>SUM(D21,D25)</f>
        <v>3</v>
      </c>
      <c r="E29" s="128">
        <f t="shared" ref="E29:H29" si="3">SUM(E21,E25)</f>
        <v>0</v>
      </c>
      <c r="F29" s="128">
        <f t="shared" si="3"/>
        <v>37</v>
      </c>
      <c r="G29" s="128">
        <f t="shared" si="3"/>
        <v>108</v>
      </c>
      <c r="H29" s="128">
        <f t="shared" si="3"/>
        <v>634</v>
      </c>
      <c r="I29" s="117">
        <f>SUM(D29:H29)</f>
        <v>782</v>
      </c>
      <c r="J29" s="117">
        <f>SUM(I28:I29)</f>
        <v>926</v>
      </c>
      <c r="K29" s="77"/>
      <c r="M29" s="344"/>
      <c r="N29" s="82">
        <v>2</v>
      </c>
      <c r="O29" s="45"/>
      <c r="P29" s="100"/>
      <c r="R29" s="344"/>
      <c r="S29" s="82">
        <v>2</v>
      </c>
      <c r="T29" s="45"/>
      <c r="U29" s="32"/>
      <c r="W29" s="344"/>
      <c r="X29" s="90">
        <v>2</v>
      </c>
      <c r="Y29" s="45"/>
      <c r="Z29" s="113"/>
    </row>
    <row r="30" spans="1:26" ht="13.5" thickBot="1">
      <c r="B30" s="49"/>
      <c r="C30" s="49"/>
      <c r="M30" s="344"/>
      <c r="N30" s="82">
        <v>3</v>
      </c>
      <c r="O30" s="45"/>
      <c r="P30" s="100"/>
      <c r="R30" s="344"/>
      <c r="S30" s="82">
        <v>3</v>
      </c>
      <c r="T30" s="45">
        <v>1578.9612414170851</v>
      </c>
      <c r="U30" s="32">
        <v>1</v>
      </c>
      <c r="W30" s="344"/>
      <c r="X30" s="90">
        <v>3</v>
      </c>
      <c r="Y30" s="45">
        <f t="shared" si="0"/>
        <v>1578.9612414170851</v>
      </c>
      <c r="Z30" s="113">
        <f t="shared" si="1"/>
        <v>1</v>
      </c>
    </row>
    <row r="31" spans="1:26" ht="13.5" thickBot="1">
      <c r="B31" s="351" t="s">
        <v>93</v>
      </c>
      <c r="C31" s="352"/>
      <c r="D31" s="160" t="s">
        <v>129</v>
      </c>
      <c r="E31" s="160" t="s">
        <v>99</v>
      </c>
      <c r="F31" s="161" t="s">
        <v>100</v>
      </c>
      <c r="I31" s="124"/>
      <c r="J31" s="124"/>
      <c r="K31" s="12"/>
      <c r="L31" s="12"/>
      <c r="M31" s="344"/>
      <c r="N31" s="82">
        <v>4</v>
      </c>
      <c r="O31" s="45">
        <v>1954.6875801921672</v>
      </c>
      <c r="P31" s="100">
        <v>1</v>
      </c>
      <c r="R31" s="344"/>
      <c r="S31" s="82">
        <v>4</v>
      </c>
      <c r="T31" s="45">
        <v>2077.0271691511957</v>
      </c>
      <c r="U31" s="32">
        <v>3</v>
      </c>
      <c r="W31" s="344"/>
      <c r="X31" s="90">
        <v>4</v>
      </c>
      <c r="Y31" s="45">
        <f t="shared" si="0"/>
        <v>2046.4422719114386</v>
      </c>
      <c r="Z31" s="113">
        <f t="shared" si="1"/>
        <v>4</v>
      </c>
    </row>
    <row r="32" spans="1:26" ht="13.5" thickBot="1">
      <c r="B32" s="366" t="s">
        <v>80</v>
      </c>
      <c r="C32" s="366"/>
      <c r="D32" s="147">
        <v>0</v>
      </c>
      <c r="E32" s="147">
        <v>16</v>
      </c>
      <c r="F32" s="148">
        <v>49</v>
      </c>
      <c r="G32" s="115">
        <f>SUM(D32:F32)</f>
        <v>65</v>
      </c>
      <c r="H32" s="126"/>
      <c r="I32" s="123"/>
      <c r="J32" s="123"/>
      <c r="K32" s="37"/>
      <c r="L32" s="12"/>
      <c r="M32" s="345"/>
      <c r="N32" s="83">
        <v>5</v>
      </c>
      <c r="O32" s="47">
        <v>2002.1867732410535</v>
      </c>
      <c r="P32" s="99">
        <v>64</v>
      </c>
      <c r="R32" s="345"/>
      <c r="S32" s="83">
        <v>5</v>
      </c>
      <c r="T32" s="47">
        <v>2247.0774512595144</v>
      </c>
      <c r="U32" s="5">
        <v>75</v>
      </c>
      <c r="W32" s="345"/>
      <c r="X32" s="91">
        <v>5</v>
      </c>
      <c r="Y32" s="47">
        <f t="shared" si="0"/>
        <v>2134.3220311646833</v>
      </c>
      <c r="Z32" s="114">
        <f t="shared" si="1"/>
        <v>139</v>
      </c>
    </row>
    <row r="33" spans="2:26" ht="13.5" thickBot="1">
      <c r="B33" s="367" t="s">
        <v>81</v>
      </c>
      <c r="C33" s="367"/>
      <c r="D33" s="121">
        <v>0</v>
      </c>
      <c r="E33" s="121">
        <v>164</v>
      </c>
      <c r="F33" s="122">
        <v>515</v>
      </c>
      <c r="G33" s="117">
        <f>SUM(D33:F33)</f>
        <v>679</v>
      </c>
      <c r="H33" s="117">
        <f>SUM(G32:G33)</f>
        <v>744</v>
      </c>
      <c r="I33" s="123"/>
      <c r="J33" s="135"/>
      <c r="K33" s="37"/>
      <c r="L33" s="12"/>
      <c r="M33" s="29"/>
      <c r="W33" s="13"/>
    </row>
    <row r="34" spans="2:26" ht="13.5" thickBot="1">
      <c r="B34" s="49"/>
      <c r="C34" s="49"/>
      <c r="D34" s="126"/>
      <c r="E34" s="126"/>
      <c r="F34" s="126"/>
      <c r="G34" s="126"/>
      <c r="H34" s="126"/>
      <c r="M34" s="29"/>
      <c r="W34" s="13"/>
    </row>
    <row r="35" spans="2:26" ht="13.5" thickBot="1">
      <c r="B35" s="353" t="s">
        <v>117</v>
      </c>
      <c r="C35" s="354"/>
      <c r="D35" s="155" t="s">
        <v>129</v>
      </c>
      <c r="E35" s="155" t="s">
        <v>99</v>
      </c>
      <c r="F35" s="156" t="s">
        <v>100</v>
      </c>
      <c r="M35" s="29"/>
      <c r="N35" s="79" t="s">
        <v>94</v>
      </c>
      <c r="O35" s="49"/>
      <c r="P35" s="87"/>
      <c r="Q35" s="49"/>
      <c r="R35" s="51" t="s">
        <v>92</v>
      </c>
      <c r="W35" s="29"/>
      <c r="X35" s="3"/>
    </row>
    <row r="36" spans="2:26" ht="13.5" thickBot="1">
      <c r="B36" s="366" t="s">
        <v>80</v>
      </c>
      <c r="C36" s="366"/>
      <c r="D36" s="147">
        <v>0</v>
      </c>
      <c r="E36" s="147">
        <v>36</v>
      </c>
      <c r="F36" s="148">
        <v>67</v>
      </c>
      <c r="G36" s="115">
        <f>SUM(D36:F36)</f>
        <v>103</v>
      </c>
      <c r="H36" s="126"/>
      <c r="I36" s="126"/>
      <c r="J36" s="126"/>
      <c r="K36" s="34"/>
      <c r="M36" s="29"/>
      <c r="W36" s="29"/>
    </row>
    <row r="37" spans="2:26" ht="13.5" thickBot="1">
      <c r="B37" s="367" t="s">
        <v>81</v>
      </c>
      <c r="C37" s="367"/>
      <c r="D37" s="121">
        <v>0</v>
      </c>
      <c r="E37" s="121">
        <v>20</v>
      </c>
      <c r="F37" s="122">
        <v>59</v>
      </c>
      <c r="G37" s="117">
        <f>SUM(D37:F37)</f>
        <v>79</v>
      </c>
      <c r="H37" s="117">
        <f>SUM(G36:G37)</f>
        <v>182</v>
      </c>
      <c r="I37" s="126"/>
      <c r="K37" s="34"/>
      <c r="M37" s="29"/>
      <c r="N37" s="92" t="s">
        <v>85</v>
      </c>
      <c r="O37" s="341" t="s">
        <v>84</v>
      </c>
      <c r="P37" s="342"/>
      <c r="R37" s="29"/>
      <c r="S37" s="172" t="s">
        <v>85</v>
      </c>
      <c r="T37" s="341" t="s">
        <v>84</v>
      </c>
      <c r="U37" s="342"/>
      <c r="W37" s="29"/>
      <c r="X37" s="172" t="s">
        <v>85</v>
      </c>
      <c r="Y37" s="341" t="s">
        <v>84</v>
      </c>
      <c r="Z37" s="342"/>
    </row>
    <row r="38" spans="2:26" ht="26.25" thickBot="1">
      <c r="B38" s="49"/>
      <c r="C38" s="49"/>
      <c r="M38" s="29"/>
      <c r="N38" s="80"/>
      <c r="O38" s="110" t="s">
        <v>86</v>
      </c>
      <c r="P38" s="111" t="s">
        <v>102</v>
      </c>
      <c r="R38" s="29"/>
      <c r="S38" s="30"/>
      <c r="T38" s="110" t="s">
        <v>74</v>
      </c>
      <c r="U38" s="111" t="s">
        <v>102</v>
      </c>
      <c r="W38" s="29"/>
      <c r="X38" s="30"/>
      <c r="Y38" s="53" t="s">
        <v>112</v>
      </c>
      <c r="Z38" s="111" t="s">
        <v>102</v>
      </c>
    </row>
    <row r="39" spans="2:26" ht="13.5" thickBot="1">
      <c r="B39" s="347" t="s">
        <v>120</v>
      </c>
      <c r="C39" s="348"/>
      <c r="D39" s="153" t="s">
        <v>129</v>
      </c>
      <c r="E39" s="153" t="s">
        <v>99</v>
      </c>
      <c r="F39" s="154" t="s">
        <v>100</v>
      </c>
      <c r="J39" s="137"/>
      <c r="M39" s="343" t="s">
        <v>103</v>
      </c>
      <c r="N39" s="84" t="s">
        <v>87</v>
      </c>
      <c r="O39" s="68"/>
      <c r="P39" s="109"/>
      <c r="R39" s="343" t="s">
        <v>103</v>
      </c>
      <c r="S39" s="56" t="s">
        <v>87</v>
      </c>
      <c r="T39" s="44"/>
      <c r="U39" s="71"/>
      <c r="W39" s="343" t="s">
        <v>103</v>
      </c>
      <c r="X39" s="138" t="s">
        <v>87</v>
      </c>
      <c r="Y39" s="44"/>
      <c r="Z39" s="141"/>
    </row>
    <row r="40" spans="2:26" ht="13.5" thickBot="1">
      <c r="B40" s="349" t="s">
        <v>80</v>
      </c>
      <c r="C40" s="349"/>
      <c r="D40" s="147">
        <v>0</v>
      </c>
      <c r="E40" s="147">
        <f>SUM(E32,E36)</f>
        <v>52</v>
      </c>
      <c r="F40" s="148">
        <f>SUM(F32,F36)</f>
        <v>116</v>
      </c>
      <c r="G40" s="115">
        <f>SUM(G32,G36)</f>
        <v>168</v>
      </c>
      <c r="H40" s="126"/>
      <c r="M40" s="344"/>
      <c r="N40" s="85" t="s">
        <v>95</v>
      </c>
      <c r="O40" s="48">
        <v>1457.268531152371</v>
      </c>
      <c r="P40" s="95">
        <v>164</v>
      </c>
      <c r="R40" s="344"/>
      <c r="S40" s="59" t="s">
        <v>95</v>
      </c>
      <c r="T40" s="45">
        <v>1604.2738043542151</v>
      </c>
      <c r="U40" s="38">
        <v>36</v>
      </c>
      <c r="W40" s="344"/>
      <c r="X40" s="139" t="s">
        <v>95</v>
      </c>
      <c r="Y40" s="45">
        <f>((O40*P40)+(T40*U40))/(P40+U40)</f>
        <v>1483.7294803287027</v>
      </c>
      <c r="Z40" s="113">
        <f>SUM(U40,P40)</f>
        <v>200</v>
      </c>
    </row>
    <row r="41" spans="2:26" ht="13.5" thickBot="1">
      <c r="B41" s="350" t="s">
        <v>81</v>
      </c>
      <c r="C41" s="350"/>
      <c r="D41" s="121">
        <v>0</v>
      </c>
      <c r="E41" s="121">
        <f>SUM(E33,E37)</f>
        <v>184</v>
      </c>
      <c r="F41" s="122">
        <f t="shared" ref="F41:G41" si="4">SUM(F33,F37)</f>
        <v>574</v>
      </c>
      <c r="G41" s="117">
        <f t="shared" si="4"/>
        <v>758</v>
      </c>
      <c r="H41" s="129">
        <f>SUM(G40:G41)</f>
        <v>926</v>
      </c>
      <c r="I41" s="126"/>
      <c r="K41" s="34"/>
      <c r="M41" s="345"/>
      <c r="N41" s="86" t="s">
        <v>89</v>
      </c>
      <c r="O41" s="47">
        <v>1554.0112615842143</v>
      </c>
      <c r="P41" s="97">
        <v>515</v>
      </c>
      <c r="R41" s="345"/>
      <c r="S41" s="60" t="s">
        <v>89</v>
      </c>
      <c r="T41" s="47">
        <v>1601.9672481092171</v>
      </c>
      <c r="U41" s="39">
        <v>67</v>
      </c>
      <c r="W41" s="345"/>
      <c r="X41" s="140" t="s">
        <v>89</v>
      </c>
      <c r="Y41" s="47">
        <f t="shared" ref="Y41:Y44" si="5">((O41*P41)+(T41*U41))/(P41+U41)</f>
        <v>1559.531967936749</v>
      </c>
      <c r="Z41" s="114">
        <f t="shared" ref="Z41:Z44" si="6">SUM(U41,P41)</f>
        <v>582</v>
      </c>
    </row>
    <row r="42" spans="2:26" ht="13.5" thickBot="1">
      <c r="B42" s="49"/>
      <c r="C42" s="49"/>
      <c r="M42" s="343" t="s">
        <v>90</v>
      </c>
      <c r="N42" s="84" t="s">
        <v>87</v>
      </c>
      <c r="O42" s="48"/>
      <c r="P42" s="100"/>
      <c r="R42" s="343" t="s">
        <v>90</v>
      </c>
      <c r="S42" s="56" t="s">
        <v>87</v>
      </c>
      <c r="T42" s="70"/>
      <c r="U42" s="69"/>
      <c r="W42" s="343" t="s">
        <v>90</v>
      </c>
      <c r="X42" s="138" t="s">
        <v>87</v>
      </c>
      <c r="Y42" s="44"/>
      <c r="Z42" s="112"/>
    </row>
    <row r="43" spans="2:26" ht="13.5" thickBot="1">
      <c r="B43" s="351" t="s">
        <v>96</v>
      </c>
      <c r="C43" s="352"/>
      <c r="D43" s="167" t="s">
        <v>128</v>
      </c>
      <c r="E43" s="167" t="s">
        <v>104</v>
      </c>
      <c r="F43" s="167" t="s">
        <v>105</v>
      </c>
      <c r="G43" s="167" t="s">
        <v>106</v>
      </c>
      <c r="H43" s="168" t="s">
        <v>107</v>
      </c>
      <c r="J43" s="126"/>
      <c r="K43" s="34"/>
      <c r="M43" s="344"/>
      <c r="N43" s="85" t="s">
        <v>95</v>
      </c>
      <c r="O43" s="48">
        <v>1850.9689512259354</v>
      </c>
      <c r="P43" s="95">
        <v>16</v>
      </c>
      <c r="R43" s="344"/>
      <c r="S43" s="59" t="s">
        <v>95</v>
      </c>
      <c r="T43" s="45">
        <v>2120.7678079601756</v>
      </c>
      <c r="U43" s="38">
        <v>20</v>
      </c>
      <c r="W43" s="344"/>
      <c r="X43" s="139" t="s">
        <v>95</v>
      </c>
      <c r="Y43" s="45">
        <f t="shared" si="5"/>
        <v>2000.85720496718</v>
      </c>
      <c r="Z43" s="113">
        <f t="shared" si="6"/>
        <v>36</v>
      </c>
    </row>
    <row r="44" spans="2:26" ht="13.5" thickBot="1">
      <c r="B44" s="349" t="s">
        <v>80</v>
      </c>
      <c r="C44" s="349"/>
      <c r="D44" s="157">
        <v>6</v>
      </c>
      <c r="E44" s="157">
        <v>1</v>
      </c>
      <c r="F44" s="157">
        <v>3</v>
      </c>
      <c r="G44" s="157">
        <v>6</v>
      </c>
      <c r="H44" s="148">
        <v>49</v>
      </c>
      <c r="I44" s="117">
        <f>SUM(D44:H44)</f>
        <v>65</v>
      </c>
      <c r="J44" s="126"/>
      <c r="K44" s="35"/>
      <c r="M44" s="345"/>
      <c r="N44" s="86" t="s">
        <v>89</v>
      </c>
      <c r="O44" s="47">
        <v>2050.5946499592783</v>
      </c>
      <c r="P44" s="97">
        <v>49</v>
      </c>
      <c r="R44" s="345"/>
      <c r="S44" s="60" t="s">
        <v>89</v>
      </c>
      <c r="T44" s="47">
        <v>2269.9236514259446</v>
      </c>
      <c r="U44" s="39">
        <v>59</v>
      </c>
      <c r="W44" s="345"/>
      <c r="X44" s="140" t="s">
        <v>89</v>
      </c>
      <c r="Y44" s="47">
        <f t="shared" si="5"/>
        <v>2170.413271130883</v>
      </c>
      <c r="Z44" s="114">
        <f t="shared" si="6"/>
        <v>108</v>
      </c>
    </row>
    <row r="45" spans="2:26" ht="13.5" thickBot="1">
      <c r="B45" s="350" t="s">
        <v>81</v>
      </c>
      <c r="C45" s="350"/>
      <c r="D45" s="125">
        <v>84</v>
      </c>
      <c r="E45" s="125">
        <v>83</v>
      </c>
      <c r="F45" s="125">
        <v>468</v>
      </c>
      <c r="G45" s="125">
        <v>7</v>
      </c>
      <c r="H45" s="122">
        <v>37</v>
      </c>
      <c r="I45" s="117">
        <f>SUM(D45:H45)</f>
        <v>679</v>
      </c>
      <c r="J45" s="129">
        <f>SUM(I44:I45)</f>
        <v>744</v>
      </c>
      <c r="K45" s="35"/>
    </row>
    <row r="46" spans="2:26" ht="13.5" thickBot="1">
      <c r="B46" s="49"/>
      <c r="C46" s="49"/>
      <c r="J46" s="126"/>
      <c r="K46" s="34"/>
    </row>
    <row r="47" spans="2:26" ht="13.5" thickBot="1">
      <c r="B47" s="353" t="s">
        <v>116</v>
      </c>
      <c r="C47" s="354"/>
      <c r="D47" s="169" t="s">
        <v>128</v>
      </c>
      <c r="E47" s="169" t="s">
        <v>104</v>
      </c>
      <c r="F47" s="169" t="s">
        <v>105</v>
      </c>
      <c r="G47" s="169" t="s">
        <v>106</v>
      </c>
      <c r="H47" s="170" t="s">
        <v>107</v>
      </c>
      <c r="J47" s="126"/>
      <c r="K47" s="34"/>
    </row>
    <row r="48" spans="2:26" ht="13.5" thickBot="1">
      <c r="B48" s="349" t="s">
        <v>80</v>
      </c>
      <c r="C48" s="349"/>
      <c r="D48" s="157">
        <v>2</v>
      </c>
      <c r="E48" s="157">
        <v>0</v>
      </c>
      <c r="F48" s="157">
        <v>1</v>
      </c>
      <c r="G48" s="157">
        <v>5</v>
      </c>
      <c r="H48" s="158">
        <v>71</v>
      </c>
      <c r="I48" s="132">
        <f>SUM(D48:H48)</f>
        <v>79</v>
      </c>
      <c r="J48" s="116"/>
      <c r="K48" s="34"/>
    </row>
    <row r="49" spans="2:26" ht="13.5" thickBot="1">
      <c r="B49" s="350" t="s">
        <v>81</v>
      </c>
      <c r="C49" s="350"/>
      <c r="D49" s="125">
        <v>8</v>
      </c>
      <c r="E49" s="125">
        <v>12</v>
      </c>
      <c r="F49" s="125">
        <v>69</v>
      </c>
      <c r="G49" s="125">
        <v>3</v>
      </c>
      <c r="H49" s="122">
        <v>11</v>
      </c>
      <c r="I49" s="132">
        <f>SUM(D49:H49)</f>
        <v>103</v>
      </c>
      <c r="J49" s="117">
        <f>SUM(I48:I49)</f>
        <v>182</v>
      </c>
      <c r="K49" s="34"/>
    </row>
    <row r="50" spans="2:26" ht="13.5" thickBot="1">
      <c r="B50" s="49"/>
      <c r="C50" s="49"/>
      <c r="J50" s="126"/>
      <c r="K50" s="34"/>
    </row>
    <row r="51" spans="2:26" ht="13.5" thickBot="1">
      <c r="B51" s="347" t="s">
        <v>123</v>
      </c>
      <c r="C51" s="348"/>
      <c r="D51" s="165" t="s">
        <v>128</v>
      </c>
      <c r="E51" s="165" t="s">
        <v>104</v>
      </c>
      <c r="F51" s="165" t="s">
        <v>105</v>
      </c>
      <c r="G51" s="165" t="s">
        <v>106</v>
      </c>
      <c r="H51" s="166" t="s">
        <v>107</v>
      </c>
      <c r="J51" s="126"/>
      <c r="K51" s="34"/>
    </row>
    <row r="52" spans="2:26" ht="13.5" thickBot="1">
      <c r="B52" s="349" t="s">
        <v>80</v>
      </c>
      <c r="C52" s="349"/>
      <c r="D52" s="157">
        <f>SUM(D44,D48)</f>
        <v>8</v>
      </c>
      <c r="E52" s="157">
        <f t="shared" ref="E52:H52" si="7">SUM(E44,E48)</f>
        <v>1</v>
      </c>
      <c r="F52" s="157">
        <f t="shared" si="7"/>
        <v>4</v>
      </c>
      <c r="G52" s="157">
        <f t="shared" si="7"/>
        <v>11</v>
      </c>
      <c r="H52" s="157">
        <f t="shared" si="7"/>
        <v>120</v>
      </c>
      <c r="I52" s="130">
        <f>SUM(D52:H52)</f>
        <v>144</v>
      </c>
      <c r="J52" s="131"/>
      <c r="K52" s="24"/>
    </row>
    <row r="53" spans="2:26" ht="13.5" thickBot="1">
      <c r="B53" s="350" t="s">
        <v>81</v>
      </c>
      <c r="C53" s="350"/>
      <c r="D53" s="125">
        <f>SUM(D45,D49)</f>
        <v>92</v>
      </c>
      <c r="E53" s="125">
        <f t="shared" ref="E53:H53" si="8">SUM(E45,E49)</f>
        <v>95</v>
      </c>
      <c r="F53" s="125">
        <f t="shared" si="8"/>
        <v>537</v>
      </c>
      <c r="G53" s="125">
        <f t="shared" si="8"/>
        <v>10</v>
      </c>
      <c r="H53" s="125">
        <f t="shared" si="8"/>
        <v>48</v>
      </c>
      <c r="I53" s="132">
        <f>SUM(D53:H53)</f>
        <v>782</v>
      </c>
      <c r="J53" s="133">
        <f>SUM(I52:I53)</f>
        <v>926</v>
      </c>
      <c r="K53" s="34"/>
    </row>
    <row r="54" spans="2:26">
      <c r="J54" s="126"/>
      <c r="K54" s="34"/>
    </row>
    <row r="56" spans="2:26" ht="24.75" customHeight="1">
      <c r="B56" s="360" t="s">
        <v>19</v>
      </c>
      <c r="C56" s="360"/>
      <c r="D56" s="360"/>
      <c r="E56" s="360"/>
      <c r="F56" s="360"/>
      <c r="N56" s="355"/>
      <c r="O56" s="356"/>
      <c r="P56" s="356"/>
    </row>
    <row r="57" spans="2:26" ht="13.5" thickBot="1"/>
    <row r="58" spans="2:26" ht="13.5" thickBot="1">
      <c r="B58" s="351" t="s">
        <v>91</v>
      </c>
      <c r="C58" s="352"/>
      <c r="D58" s="160">
        <v>1</v>
      </c>
      <c r="E58" s="160">
        <v>2</v>
      </c>
      <c r="F58" s="160">
        <v>3</v>
      </c>
      <c r="G58" s="160">
        <v>4</v>
      </c>
      <c r="H58" s="161">
        <v>5</v>
      </c>
      <c r="M58" s="50"/>
      <c r="N58" s="79" t="s">
        <v>83</v>
      </c>
      <c r="O58" s="49"/>
      <c r="P58" s="87"/>
      <c r="Q58" s="49"/>
      <c r="R58" s="51" t="s">
        <v>92</v>
      </c>
      <c r="S58" s="49"/>
      <c r="T58" s="49"/>
      <c r="U58" s="49"/>
      <c r="V58" s="49"/>
      <c r="W58" s="63"/>
      <c r="X58" s="49"/>
      <c r="Y58" s="49"/>
      <c r="Z58" s="49"/>
    </row>
    <row r="59" spans="2:26" ht="13.5" thickBot="1">
      <c r="B59" s="349" t="s">
        <v>77</v>
      </c>
      <c r="C59" s="349"/>
      <c r="D59" s="147">
        <v>0</v>
      </c>
      <c r="E59" s="147">
        <v>0</v>
      </c>
      <c r="F59" s="147">
        <v>0</v>
      </c>
      <c r="G59" s="147">
        <v>0</v>
      </c>
      <c r="H59" s="148">
        <v>11</v>
      </c>
      <c r="I59" s="115">
        <v>11</v>
      </c>
      <c r="J59" s="126"/>
      <c r="M59" s="50"/>
      <c r="N59" s="87"/>
      <c r="O59" s="49"/>
      <c r="P59" s="87"/>
      <c r="Q59" s="49"/>
      <c r="R59" s="49"/>
      <c r="S59" s="49"/>
      <c r="T59" s="49"/>
      <c r="U59" s="49"/>
      <c r="V59" s="49"/>
      <c r="W59" s="63"/>
      <c r="X59" s="49"/>
      <c r="Y59" s="49"/>
      <c r="Z59" s="49"/>
    </row>
    <row r="60" spans="2:26" ht="13.5" thickBot="1">
      <c r="B60" s="350" t="s">
        <v>78</v>
      </c>
      <c r="C60" s="350"/>
      <c r="D60" s="147">
        <v>0</v>
      </c>
      <c r="E60" s="147">
        <v>0</v>
      </c>
      <c r="F60" s="147">
        <v>0</v>
      </c>
      <c r="G60" s="147">
        <v>8</v>
      </c>
      <c r="H60" s="148">
        <v>67</v>
      </c>
      <c r="I60" s="117">
        <f>SUM(D60:H60)</f>
        <v>75</v>
      </c>
      <c r="J60" s="133">
        <f>SUM(I59:I60)</f>
        <v>86</v>
      </c>
      <c r="M60" s="50"/>
      <c r="N60" s="92" t="s">
        <v>1</v>
      </c>
      <c r="O60" s="341" t="s">
        <v>84</v>
      </c>
      <c r="P60" s="342"/>
      <c r="Q60" s="49"/>
      <c r="R60" s="50"/>
      <c r="S60" s="172" t="s">
        <v>1</v>
      </c>
      <c r="T60" s="341" t="s">
        <v>84</v>
      </c>
      <c r="U60" s="342"/>
      <c r="V60" s="49"/>
      <c r="W60" s="50"/>
      <c r="X60" s="172" t="s">
        <v>1</v>
      </c>
      <c r="Y60" s="341" t="s">
        <v>84</v>
      </c>
      <c r="Z60" s="342"/>
    </row>
    <row r="61" spans="2:26" ht="26.25" thickBot="1">
      <c r="B61" s="49"/>
      <c r="C61" s="49"/>
      <c r="M61" s="50"/>
      <c r="N61" s="88"/>
      <c r="O61" s="53" t="s">
        <v>74</v>
      </c>
      <c r="P61" s="111" t="s">
        <v>102</v>
      </c>
      <c r="Q61" s="49"/>
      <c r="R61" s="50"/>
      <c r="S61" s="52"/>
      <c r="T61" s="53" t="s">
        <v>74</v>
      </c>
      <c r="U61" s="111" t="s">
        <v>102</v>
      </c>
      <c r="V61" s="49"/>
      <c r="W61" s="50"/>
      <c r="X61" s="52"/>
      <c r="Y61" s="53" t="s">
        <v>112</v>
      </c>
      <c r="Z61" s="173" t="s">
        <v>102</v>
      </c>
    </row>
    <row r="62" spans="2:26" ht="13.5" customHeight="1" thickBot="1">
      <c r="B62" s="353" t="s">
        <v>118</v>
      </c>
      <c r="C62" s="354"/>
      <c r="D62" s="151">
        <v>1</v>
      </c>
      <c r="E62" s="151">
        <v>2</v>
      </c>
      <c r="F62" s="151">
        <v>3</v>
      </c>
      <c r="G62" s="151">
        <v>4</v>
      </c>
      <c r="H62" s="152">
        <v>5</v>
      </c>
      <c r="M62" s="343" t="s">
        <v>103</v>
      </c>
      <c r="N62" s="81">
        <v>1</v>
      </c>
      <c r="O62" s="73"/>
      <c r="P62" s="102"/>
      <c r="Q62" s="49"/>
      <c r="R62" s="343" t="s">
        <v>103</v>
      </c>
      <c r="S62" s="81">
        <v>1</v>
      </c>
      <c r="T62" s="54"/>
      <c r="U62" s="55"/>
      <c r="V62" s="49"/>
      <c r="W62" s="343" t="s">
        <v>103</v>
      </c>
      <c r="X62" s="89">
        <v>1</v>
      </c>
      <c r="Y62" s="73"/>
      <c r="Z62" s="102">
        <f>SUM(P62,U62)</f>
        <v>0</v>
      </c>
    </row>
    <row r="63" spans="2:26" ht="13.5" thickBot="1">
      <c r="B63" s="349" t="s">
        <v>77</v>
      </c>
      <c r="C63" s="349"/>
      <c r="D63" s="147">
        <v>0</v>
      </c>
      <c r="E63" s="147">
        <v>0</v>
      </c>
      <c r="F63" s="147">
        <v>0</v>
      </c>
      <c r="G63" s="147">
        <v>0</v>
      </c>
      <c r="H63" s="148">
        <v>2</v>
      </c>
      <c r="I63" s="117">
        <v>2</v>
      </c>
      <c r="J63" s="126"/>
      <c r="M63" s="344"/>
      <c r="N63" s="82">
        <v>2</v>
      </c>
      <c r="O63" s="74"/>
      <c r="P63" s="103"/>
      <c r="Q63" s="49"/>
      <c r="R63" s="344"/>
      <c r="S63" s="82">
        <v>2</v>
      </c>
      <c r="T63" s="57"/>
      <c r="U63" s="58"/>
      <c r="V63" s="49"/>
      <c r="W63" s="344"/>
      <c r="X63" s="90">
        <v>2</v>
      </c>
      <c r="Y63" s="74"/>
      <c r="Z63" s="103">
        <f t="shared" ref="Z63:Z71" si="9">SUM(P63,U63)</f>
        <v>0</v>
      </c>
    </row>
    <row r="64" spans="2:26" ht="13.5" thickBot="1">
      <c r="B64" s="350" t="s">
        <v>78</v>
      </c>
      <c r="C64" s="350"/>
      <c r="D64" s="147">
        <v>0</v>
      </c>
      <c r="E64" s="147">
        <v>0</v>
      </c>
      <c r="F64" s="147">
        <v>1</v>
      </c>
      <c r="G64" s="147">
        <v>1</v>
      </c>
      <c r="H64" s="148">
        <v>20</v>
      </c>
      <c r="I64" s="117">
        <f>SUM(D64:H64)</f>
        <v>22</v>
      </c>
      <c r="J64" s="133">
        <f>SUM(I63:I64)</f>
        <v>24</v>
      </c>
      <c r="M64" s="344"/>
      <c r="N64" s="82">
        <v>3</v>
      </c>
      <c r="O64" s="74"/>
      <c r="P64" s="103"/>
      <c r="Q64" s="49"/>
      <c r="R64" s="344"/>
      <c r="S64" s="82">
        <v>3</v>
      </c>
      <c r="T64" s="57">
        <v>3476.6860000000001</v>
      </c>
      <c r="U64" s="58">
        <v>1</v>
      </c>
      <c r="V64" s="49"/>
      <c r="W64" s="344"/>
      <c r="X64" s="90">
        <v>3</v>
      </c>
      <c r="Y64" s="74">
        <f t="shared" ref="Y64" si="10">((O64*P64)+(T64*U64))/(P64+U64)</f>
        <v>3476.6860000000001</v>
      </c>
      <c r="Z64" s="103">
        <f t="shared" si="9"/>
        <v>1</v>
      </c>
    </row>
    <row r="65" spans="2:26" ht="13.5" thickBot="1">
      <c r="B65" s="49"/>
      <c r="C65" s="49"/>
      <c r="M65" s="344"/>
      <c r="N65" s="82">
        <v>4</v>
      </c>
      <c r="O65" s="74">
        <v>3248.9095925954284</v>
      </c>
      <c r="P65" s="103">
        <v>8</v>
      </c>
      <c r="Q65" s="49"/>
      <c r="R65" s="344"/>
      <c r="S65" s="82">
        <v>4</v>
      </c>
      <c r="T65" s="61">
        <v>4157.0529999999999</v>
      </c>
      <c r="U65" s="62">
        <v>1</v>
      </c>
      <c r="V65" s="49"/>
      <c r="W65" s="344"/>
      <c r="X65" s="90">
        <v>4</v>
      </c>
      <c r="Y65" s="74">
        <f>((O65*P65)+(T65*U65))/(P65+U65)</f>
        <v>3349.814415640381</v>
      </c>
      <c r="Z65" s="103">
        <f t="shared" si="9"/>
        <v>9</v>
      </c>
    </row>
    <row r="66" spans="2:26" ht="13.5" thickBot="1">
      <c r="B66" s="347" t="s">
        <v>122</v>
      </c>
      <c r="C66" s="348"/>
      <c r="D66" s="153">
        <v>1</v>
      </c>
      <c r="E66" s="153">
        <v>2</v>
      </c>
      <c r="F66" s="153">
        <v>3</v>
      </c>
      <c r="G66" s="153">
        <v>4</v>
      </c>
      <c r="H66" s="154">
        <v>5</v>
      </c>
      <c r="M66" s="345"/>
      <c r="N66" s="82">
        <v>5</v>
      </c>
      <c r="O66" s="75">
        <v>4157.7682984219873</v>
      </c>
      <c r="P66" s="104">
        <v>67</v>
      </c>
      <c r="Q66" s="49"/>
      <c r="R66" s="345"/>
      <c r="S66" s="82">
        <v>5</v>
      </c>
      <c r="T66" s="64">
        <v>4103.2577475000007</v>
      </c>
      <c r="U66" s="65">
        <v>20</v>
      </c>
      <c r="V66" s="49"/>
      <c r="W66" s="345"/>
      <c r="X66" s="90">
        <v>5</v>
      </c>
      <c r="Y66" s="75">
        <f>((O66*P66)+(T66*U66))/(P66+U66)</f>
        <v>4145.2371372904963</v>
      </c>
      <c r="Z66" s="174">
        <f t="shared" si="9"/>
        <v>87</v>
      </c>
    </row>
    <row r="67" spans="2:26" ht="13.5" thickBot="1">
      <c r="B67" s="349" t="s">
        <v>77</v>
      </c>
      <c r="C67" s="349"/>
      <c r="D67" s="147">
        <f>SUM(D59,D63)</f>
        <v>0</v>
      </c>
      <c r="E67" s="147">
        <f t="shared" ref="E67:G67" si="11">SUM(E59,E63)</f>
        <v>0</v>
      </c>
      <c r="F67" s="147">
        <f t="shared" si="11"/>
        <v>0</v>
      </c>
      <c r="G67" s="147">
        <f t="shared" si="11"/>
        <v>0</v>
      </c>
      <c r="H67" s="148">
        <f t="shared" ref="H67:I67" si="12">SUM(H59,H63)</f>
        <v>13</v>
      </c>
      <c r="I67" s="115">
        <f t="shared" si="12"/>
        <v>13</v>
      </c>
      <c r="J67" s="126"/>
      <c r="M67" s="343" t="s">
        <v>90</v>
      </c>
      <c r="N67" s="81">
        <v>1</v>
      </c>
      <c r="O67" s="73"/>
      <c r="P67" s="102"/>
      <c r="Q67" s="49"/>
      <c r="R67" s="343" t="s">
        <v>90</v>
      </c>
      <c r="S67" s="81">
        <v>1</v>
      </c>
      <c r="T67" s="54"/>
      <c r="U67" s="66"/>
      <c r="V67" s="49"/>
      <c r="W67" s="343" t="s">
        <v>90</v>
      </c>
      <c r="X67" s="89">
        <v>1</v>
      </c>
      <c r="Y67" s="73"/>
      <c r="Z67" s="102">
        <f t="shared" si="9"/>
        <v>0</v>
      </c>
    </row>
    <row r="68" spans="2:26" ht="13.5" thickBot="1">
      <c r="B68" s="350" t="s">
        <v>78</v>
      </c>
      <c r="C68" s="350"/>
      <c r="D68" s="121">
        <f>SUM(D60,D64)</f>
        <v>0</v>
      </c>
      <c r="E68" s="121">
        <f t="shared" ref="E68:G68" si="13">SUM(E60,E64)</f>
        <v>0</v>
      </c>
      <c r="F68" s="121">
        <f t="shared" si="13"/>
        <v>1</v>
      </c>
      <c r="G68" s="121">
        <f t="shared" si="13"/>
        <v>9</v>
      </c>
      <c r="H68" s="122">
        <f t="shared" ref="H68:I68" si="14">SUM(H60,H64)</f>
        <v>87</v>
      </c>
      <c r="I68" s="117">
        <f t="shared" si="14"/>
        <v>97</v>
      </c>
      <c r="J68" s="133">
        <f>SUM(I67:I68)</f>
        <v>110</v>
      </c>
      <c r="M68" s="344"/>
      <c r="N68" s="82">
        <v>2</v>
      </c>
      <c r="O68" s="74"/>
      <c r="P68" s="103"/>
      <c r="Q68" s="49"/>
      <c r="R68" s="344"/>
      <c r="S68" s="82">
        <v>2</v>
      </c>
      <c r="T68" s="57"/>
      <c r="U68" s="58"/>
      <c r="V68" s="49"/>
      <c r="W68" s="344"/>
      <c r="X68" s="90">
        <v>2</v>
      </c>
      <c r="Y68" s="74"/>
      <c r="Z68" s="103">
        <f t="shared" si="9"/>
        <v>0</v>
      </c>
    </row>
    <row r="69" spans="2:26" ht="13.5" thickBot="1">
      <c r="B69" s="49"/>
      <c r="C69" s="49"/>
      <c r="M69" s="344"/>
      <c r="N69" s="82">
        <v>3</v>
      </c>
      <c r="O69" s="74"/>
      <c r="P69" s="103"/>
      <c r="Q69" s="49"/>
      <c r="R69" s="344"/>
      <c r="S69" s="82">
        <v>3</v>
      </c>
      <c r="T69" s="57"/>
      <c r="U69" s="58"/>
      <c r="V69" s="49"/>
      <c r="W69" s="344"/>
      <c r="X69" s="90">
        <v>3</v>
      </c>
      <c r="Y69" s="74"/>
      <c r="Z69" s="103">
        <f t="shared" si="9"/>
        <v>0</v>
      </c>
    </row>
    <row r="70" spans="2:26" ht="13.5" thickBot="1">
      <c r="B70" s="351" t="s">
        <v>97</v>
      </c>
      <c r="C70" s="352"/>
      <c r="D70" s="160" t="s">
        <v>98</v>
      </c>
      <c r="E70" s="160" t="s">
        <v>99</v>
      </c>
      <c r="F70" s="161" t="s">
        <v>100</v>
      </c>
      <c r="M70" s="344"/>
      <c r="N70" s="82">
        <v>4</v>
      </c>
      <c r="O70" s="74"/>
      <c r="P70" s="103"/>
      <c r="Q70" s="49"/>
      <c r="R70" s="344"/>
      <c r="S70" s="82">
        <v>4</v>
      </c>
      <c r="T70" s="57"/>
      <c r="U70" s="58"/>
      <c r="V70" s="49"/>
      <c r="W70" s="344"/>
      <c r="X70" s="90">
        <v>4</v>
      </c>
      <c r="Y70" s="74"/>
      <c r="Z70" s="103">
        <f t="shared" si="9"/>
        <v>0</v>
      </c>
    </row>
    <row r="71" spans="2:26" ht="13.5" thickBot="1">
      <c r="B71" s="349" t="s">
        <v>80</v>
      </c>
      <c r="C71" s="349"/>
      <c r="D71" s="147">
        <v>0</v>
      </c>
      <c r="E71" s="147">
        <v>0</v>
      </c>
      <c r="F71" s="148">
        <v>11</v>
      </c>
      <c r="G71" s="115">
        <v>11</v>
      </c>
      <c r="H71" s="126"/>
      <c r="J71" s="124"/>
      <c r="K71" s="12"/>
      <c r="L71" s="12"/>
      <c r="M71" s="345"/>
      <c r="N71" s="83">
        <v>5</v>
      </c>
      <c r="O71" s="75">
        <v>5478.8636451359052</v>
      </c>
      <c r="P71" s="104">
        <v>11</v>
      </c>
      <c r="Q71" s="49"/>
      <c r="R71" s="345"/>
      <c r="S71" s="83">
        <v>5</v>
      </c>
      <c r="T71" s="64">
        <v>5879.7550000000001</v>
      </c>
      <c r="U71" s="65">
        <v>2</v>
      </c>
      <c r="V71" s="49"/>
      <c r="W71" s="345"/>
      <c r="X71" s="91">
        <v>5</v>
      </c>
      <c r="Y71" s="75">
        <f t="shared" ref="Y71" si="15">((O71*P71)+(T71*U71))/(P71+U71)</f>
        <v>5540.5392381919191</v>
      </c>
      <c r="Z71" s="104">
        <f t="shared" si="9"/>
        <v>13</v>
      </c>
    </row>
    <row r="72" spans="2:26" ht="13.5" thickBot="1">
      <c r="B72" s="350" t="s">
        <v>81</v>
      </c>
      <c r="C72" s="350"/>
      <c r="D72" s="147">
        <v>0</v>
      </c>
      <c r="E72" s="147">
        <v>1</v>
      </c>
      <c r="F72" s="148">
        <v>74</v>
      </c>
      <c r="G72" s="117">
        <f>SUM(D72:F72)</f>
        <v>75</v>
      </c>
      <c r="H72" s="117">
        <f>SUM(G71:G72)</f>
        <v>86</v>
      </c>
      <c r="J72" s="124"/>
      <c r="K72" s="12"/>
      <c r="L72" s="12"/>
      <c r="M72" s="50"/>
      <c r="N72" s="87"/>
      <c r="O72" s="49"/>
      <c r="P72" s="87"/>
      <c r="Q72" s="49"/>
      <c r="R72" s="49"/>
      <c r="S72" s="49"/>
      <c r="T72" s="49"/>
      <c r="U72" s="49"/>
      <c r="V72" s="49"/>
      <c r="W72" s="63"/>
      <c r="X72" s="49"/>
      <c r="Y72" s="49"/>
      <c r="Z72" s="49"/>
    </row>
    <row r="73" spans="2:26" ht="13.5" thickBot="1">
      <c r="B73" s="49"/>
      <c r="C73" s="49"/>
      <c r="J73" s="124"/>
      <c r="K73" s="12"/>
      <c r="L73" s="12"/>
      <c r="M73" s="50"/>
      <c r="N73" s="87"/>
      <c r="O73" s="49"/>
      <c r="P73" s="87"/>
      <c r="Q73" s="49"/>
      <c r="R73" s="49"/>
      <c r="S73" s="49"/>
      <c r="T73" s="49"/>
      <c r="U73" s="49"/>
      <c r="V73" s="49"/>
      <c r="W73" s="63"/>
      <c r="X73" s="49"/>
      <c r="Y73" s="49"/>
      <c r="Z73" s="49"/>
    </row>
    <row r="74" spans="2:26" ht="13.5" thickBot="1">
      <c r="B74" s="353" t="s">
        <v>125</v>
      </c>
      <c r="C74" s="354"/>
      <c r="D74" s="151" t="s">
        <v>98</v>
      </c>
      <c r="E74" s="151" t="s">
        <v>99</v>
      </c>
      <c r="F74" s="152" t="s">
        <v>100</v>
      </c>
      <c r="M74" s="50"/>
      <c r="N74" s="79" t="s">
        <v>94</v>
      </c>
      <c r="O74" s="49"/>
      <c r="P74" s="87"/>
      <c r="Q74" s="49"/>
      <c r="R74" s="51" t="s">
        <v>92</v>
      </c>
      <c r="S74" s="49"/>
      <c r="T74" s="49"/>
      <c r="U74" s="49"/>
      <c r="V74" s="49"/>
      <c r="W74" s="50"/>
      <c r="X74" s="51"/>
      <c r="Y74" s="49"/>
      <c r="Z74" s="49"/>
    </row>
    <row r="75" spans="2:26" ht="13.5" thickBot="1">
      <c r="B75" s="349" t="s">
        <v>80</v>
      </c>
      <c r="C75" s="349"/>
      <c r="D75" s="147">
        <v>0</v>
      </c>
      <c r="E75" s="147">
        <v>0</v>
      </c>
      <c r="F75" s="148">
        <v>2</v>
      </c>
      <c r="G75" s="117">
        <v>2</v>
      </c>
      <c r="H75" s="126"/>
      <c r="M75" s="50"/>
      <c r="N75" s="87"/>
      <c r="O75" s="49"/>
      <c r="P75" s="87"/>
      <c r="Q75" s="49"/>
      <c r="R75" s="49"/>
      <c r="S75" s="49"/>
      <c r="T75" s="49"/>
      <c r="U75" s="49"/>
      <c r="V75" s="49"/>
      <c r="W75" s="50"/>
      <c r="X75" s="49"/>
      <c r="Y75" s="49"/>
      <c r="Z75" s="49"/>
    </row>
    <row r="76" spans="2:26" ht="13.5" thickBot="1">
      <c r="B76" s="350" t="s">
        <v>81</v>
      </c>
      <c r="C76" s="350"/>
      <c r="D76" s="147">
        <v>0</v>
      </c>
      <c r="E76" s="147">
        <v>2</v>
      </c>
      <c r="F76" s="148">
        <v>20</v>
      </c>
      <c r="G76" s="117">
        <f>SUM(D76:F76)</f>
        <v>22</v>
      </c>
      <c r="H76" s="117">
        <f>SUM(G75:G76)</f>
        <v>24</v>
      </c>
      <c r="M76" s="50"/>
      <c r="N76" s="92" t="s">
        <v>85</v>
      </c>
      <c r="O76" s="341" t="s">
        <v>84</v>
      </c>
      <c r="P76" s="342"/>
      <c r="Q76" s="49"/>
      <c r="R76" s="50"/>
      <c r="S76" s="172" t="s">
        <v>85</v>
      </c>
      <c r="T76" s="341" t="s">
        <v>84</v>
      </c>
      <c r="U76" s="342"/>
      <c r="V76" s="49"/>
      <c r="W76" s="50"/>
      <c r="X76" s="172" t="s">
        <v>85</v>
      </c>
      <c r="Y76" s="341" t="s">
        <v>84</v>
      </c>
      <c r="Z76" s="342"/>
    </row>
    <row r="77" spans="2:26" ht="26.25" thickBot="1">
      <c r="B77" s="49"/>
      <c r="C77" s="49"/>
      <c r="M77" s="50"/>
      <c r="N77" s="88"/>
      <c r="O77" s="53" t="s">
        <v>111</v>
      </c>
      <c r="P77" s="111" t="s">
        <v>102</v>
      </c>
      <c r="Q77" s="49"/>
      <c r="R77" s="50"/>
      <c r="S77" s="52"/>
      <c r="T77" s="53" t="s">
        <v>111</v>
      </c>
      <c r="U77" s="111" t="s">
        <v>102</v>
      </c>
      <c r="V77" s="49"/>
      <c r="W77" s="50"/>
      <c r="X77" s="52"/>
      <c r="Y77" s="53" t="s">
        <v>112</v>
      </c>
      <c r="Z77" s="173" t="s">
        <v>102</v>
      </c>
    </row>
    <row r="78" spans="2:26" ht="13.5" customHeight="1" thickBot="1">
      <c r="B78" s="347" t="s">
        <v>120</v>
      </c>
      <c r="C78" s="348"/>
      <c r="D78" s="153" t="s">
        <v>98</v>
      </c>
      <c r="E78" s="153" t="s">
        <v>99</v>
      </c>
      <c r="F78" s="154" t="s">
        <v>100</v>
      </c>
      <c r="M78" s="343" t="s">
        <v>103</v>
      </c>
      <c r="N78" s="84" t="s">
        <v>87</v>
      </c>
      <c r="O78" s="54"/>
      <c r="P78" s="105"/>
      <c r="Q78" s="49"/>
      <c r="R78" s="343" t="s">
        <v>103</v>
      </c>
      <c r="S78" s="56" t="s">
        <v>87</v>
      </c>
      <c r="T78" s="54"/>
      <c r="U78" s="66"/>
      <c r="V78" s="49"/>
      <c r="W78" s="343" t="s">
        <v>103</v>
      </c>
      <c r="X78" s="138" t="s">
        <v>87</v>
      </c>
      <c r="Y78" s="73"/>
      <c r="Z78" s="102">
        <f t="shared" ref="Z78:Z83" si="16">SUM(P78,U78)</f>
        <v>0</v>
      </c>
    </row>
    <row r="79" spans="2:26" ht="13.5" thickBot="1">
      <c r="B79" s="349" t="s">
        <v>80</v>
      </c>
      <c r="C79" s="349"/>
      <c r="D79" s="147">
        <f>SUM(D71,D75)</f>
        <v>0</v>
      </c>
      <c r="E79" s="147">
        <f t="shared" ref="E79:F79" si="17">SUM(E71,E75)</f>
        <v>0</v>
      </c>
      <c r="F79" s="147">
        <f t="shared" si="17"/>
        <v>13</v>
      </c>
      <c r="G79" s="117">
        <f>SUM(D79:F79)</f>
        <v>13</v>
      </c>
      <c r="H79" s="126"/>
      <c r="M79" s="344"/>
      <c r="N79" s="85" t="s">
        <v>88</v>
      </c>
      <c r="O79" s="57">
        <v>3917.0687375177981</v>
      </c>
      <c r="P79" s="106">
        <v>1</v>
      </c>
      <c r="Q79" s="49"/>
      <c r="R79" s="344"/>
      <c r="S79" s="59" t="s">
        <v>88</v>
      </c>
      <c r="T79" s="57">
        <v>2093.6085000000003</v>
      </c>
      <c r="U79" s="58">
        <v>2</v>
      </c>
      <c r="V79" s="49"/>
      <c r="W79" s="344"/>
      <c r="X79" s="139" t="s">
        <v>88</v>
      </c>
      <c r="Y79" s="74">
        <f t="shared" ref="Y79:Y80" si="18">((O79*P79)+(T79*U79))/(P79+U79)</f>
        <v>2701.4285791725997</v>
      </c>
      <c r="Z79" s="103">
        <f t="shared" si="16"/>
        <v>3</v>
      </c>
    </row>
    <row r="80" spans="2:26" ht="13.5" thickBot="1">
      <c r="B80" s="350" t="s">
        <v>81</v>
      </c>
      <c r="C80" s="350"/>
      <c r="D80" s="147">
        <f>SUM(D72,D76)</f>
        <v>0</v>
      </c>
      <c r="E80" s="147">
        <f t="shared" ref="E80:F80" si="19">SUM(E72,E76)</f>
        <v>3</v>
      </c>
      <c r="F80" s="147">
        <f t="shared" si="19"/>
        <v>94</v>
      </c>
      <c r="G80" s="117">
        <f>SUM(D80:F80)</f>
        <v>97</v>
      </c>
      <c r="H80" s="117">
        <f>SUM(G79:G80)</f>
        <v>110</v>
      </c>
      <c r="M80" s="345"/>
      <c r="N80" s="86" t="s">
        <v>89</v>
      </c>
      <c r="O80" s="64">
        <v>4062.7659999664693</v>
      </c>
      <c r="P80" s="107">
        <v>74</v>
      </c>
      <c r="Q80" s="49"/>
      <c r="R80" s="345"/>
      <c r="S80" s="60" t="s">
        <v>89</v>
      </c>
      <c r="T80" s="64">
        <v>4275.5838475</v>
      </c>
      <c r="U80" s="65">
        <v>20</v>
      </c>
      <c r="V80" s="49"/>
      <c r="W80" s="345"/>
      <c r="X80" s="140" t="s">
        <v>89</v>
      </c>
      <c r="Y80" s="75">
        <f t="shared" si="18"/>
        <v>4108.0463930587102</v>
      </c>
      <c r="Z80" s="174">
        <f t="shared" si="16"/>
        <v>94</v>
      </c>
    </row>
    <row r="81" spans="2:26" ht="12.75" customHeight="1">
      <c r="B81" s="49"/>
      <c r="C81" s="49"/>
      <c r="M81" s="343" t="s">
        <v>90</v>
      </c>
      <c r="N81" s="84" t="s">
        <v>87</v>
      </c>
      <c r="O81" s="72"/>
      <c r="P81" s="108"/>
      <c r="Q81" s="49"/>
      <c r="R81" s="343" t="s">
        <v>90</v>
      </c>
      <c r="S81" s="56" t="s">
        <v>87</v>
      </c>
      <c r="T81" s="72"/>
      <c r="U81" s="76"/>
      <c r="V81" s="49"/>
      <c r="W81" s="343" t="s">
        <v>90</v>
      </c>
      <c r="X81" s="138" t="s">
        <v>87</v>
      </c>
      <c r="Y81" s="73"/>
      <c r="Z81" s="102">
        <f t="shared" si="16"/>
        <v>0</v>
      </c>
    </row>
    <row r="82" spans="2:26">
      <c r="M82" s="344"/>
      <c r="N82" s="85" t="s">
        <v>88</v>
      </c>
      <c r="O82" s="57"/>
      <c r="P82" s="106"/>
      <c r="Q82" s="49"/>
      <c r="R82" s="344"/>
      <c r="S82" s="59" t="s">
        <v>88</v>
      </c>
      <c r="T82" s="57"/>
      <c r="U82" s="58"/>
      <c r="V82" s="49"/>
      <c r="W82" s="344"/>
      <c r="X82" s="139" t="s">
        <v>88</v>
      </c>
      <c r="Y82" s="74"/>
      <c r="Z82" s="103">
        <f t="shared" si="16"/>
        <v>0</v>
      </c>
    </row>
    <row r="83" spans="2:26" ht="13.5" thickBot="1">
      <c r="M83" s="345"/>
      <c r="N83" s="86" t="s">
        <v>89</v>
      </c>
      <c r="O83" s="64">
        <v>5478.8636451359052</v>
      </c>
      <c r="P83" s="107">
        <v>11</v>
      </c>
      <c r="Q83" s="49"/>
      <c r="R83" s="345"/>
      <c r="S83" s="60" t="s">
        <v>89</v>
      </c>
      <c r="T83" s="64">
        <v>5879.7550000000001</v>
      </c>
      <c r="U83" s="67">
        <v>2</v>
      </c>
      <c r="V83" s="49"/>
      <c r="W83" s="345"/>
      <c r="X83" s="140" t="s">
        <v>89</v>
      </c>
      <c r="Y83" s="75">
        <f>((O83*P83)+(T83*U83))/(P83+U83)</f>
        <v>5540.5392381919191</v>
      </c>
      <c r="Z83" s="104">
        <f t="shared" si="16"/>
        <v>13</v>
      </c>
    </row>
    <row r="84" spans="2:26" ht="13.5" thickBot="1">
      <c r="B84" s="351" t="s">
        <v>96</v>
      </c>
      <c r="C84" s="352"/>
      <c r="D84" s="160" t="s">
        <v>127</v>
      </c>
      <c r="E84" s="160" t="s">
        <v>108</v>
      </c>
      <c r="F84" s="160" t="s">
        <v>109</v>
      </c>
      <c r="G84" s="160" t="s">
        <v>110</v>
      </c>
      <c r="H84" s="161" t="s">
        <v>126</v>
      </c>
      <c r="S84" s="26"/>
    </row>
    <row r="85" spans="2:26" ht="13.5" thickBot="1">
      <c r="B85" s="349" t="s">
        <v>80</v>
      </c>
      <c r="C85" s="349"/>
      <c r="D85" s="157">
        <v>1</v>
      </c>
      <c r="E85" s="157">
        <v>0</v>
      </c>
      <c r="F85" s="157">
        <v>10</v>
      </c>
      <c r="G85" s="157">
        <v>0</v>
      </c>
      <c r="H85" s="148">
        <v>0</v>
      </c>
      <c r="I85" s="117">
        <v>11</v>
      </c>
      <c r="J85" s="126"/>
    </row>
    <row r="86" spans="2:26" ht="13.5" thickBot="1">
      <c r="B86" s="350" t="s">
        <v>81</v>
      </c>
      <c r="C86" s="350"/>
      <c r="D86" s="157">
        <v>8</v>
      </c>
      <c r="E86" s="157">
        <v>59</v>
      </c>
      <c r="F86" s="157">
        <v>8</v>
      </c>
      <c r="G86" s="157">
        <v>0</v>
      </c>
      <c r="H86" s="148">
        <v>0</v>
      </c>
      <c r="I86" s="117">
        <f>SUM(D86:H86)</f>
        <v>75</v>
      </c>
      <c r="J86" s="133">
        <f>SUM(I85:I86)</f>
        <v>86</v>
      </c>
    </row>
    <row r="87" spans="2:26" ht="13.5" thickBot="1">
      <c r="B87" s="49"/>
      <c r="C87" s="49"/>
    </row>
    <row r="88" spans="2:26" ht="13.5" thickBot="1">
      <c r="B88" s="353" t="s">
        <v>119</v>
      </c>
      <c r="C88" s="354"/>
      <c r="D88" s="151" t="s">
        <v>127</v>
      </c>
      <c r="E88" s="151" t="s">
        <v>108</v>
      </c>
      <c r="F88" s="151" t="s">
        <v>109</v>
      </c>
      <c r="G88" s="151" t="s">
        <v>110</v>
      </c>
      <c r="H88" s="152" t="s">
        <v>126</v>
      </c>
    </row>
    <row r="89" spans="2:26" ht="13.5" thickBot="1">
      <c r="B89" s="349" t="s">
        <v>80</v>
      </c>
      <c r="C89" s="349"/>
      <c r="D89" s="159">
        <v>0</v>
      </c>
      <c r="E89" s="157">
        <v>0</v>
      </c>
      <c r="F89" s="157">
        <v>0</v>
      </c>
      <c r="G89" s="157">
        <v>2</v>
      </c>
      <c r="H89" s="148">
        <v>0</v>
      </c>
      <c r="I89" s="117">
        <v>2</v>
      </c>
      <c r="J89" s="126"/>
    </row>
    <row r="90" spans="2:26" ht="13.5" thickBot="1">
      <c r="B90" s="350" t="s">
        <v>81</v>
      </c>
      <c r="C90" s="350"/>
      <c r="D90" s="159">
        <v>3</v>
      </c>
      <c r="E90" s="157">
        <v>16</v>
      </c>
      <c r="F90" s="157">
        <v>1</v>
      </c>
      <c r="G90" s="157">
        <v>2</v>
      </c>
      <c r="H90" s="148">
        <v>0</v>
      </c>
      <c r="I90" s="117">
        <f>SUM(D90:H90)</f>
        <v>22</v>
      </c>
      <c r="J90" s="133">
        <f>SUM(I89:I90)</f>
        <v>24</v>
      </c>
    </row>
    <row r="91" spans="2:26" ht="13.5" thickBot="1">
      <c r="B91" s="49"/>
      <c r="C91" s="49"/>
    </row>
    <row r="92" spans="2:26" ht="13.5" thickBot="1">
      <c r="B92" s="347" t="s">
        <v>121</v>
      </c>
      <c r="C92" s="348"/>
      <c r="D92" s="153" t="s">
        <v>127</v>
      </c>
      <c r="E92" s="153" t="s">
        <v>108</v>
      </c>
      <c r="F92" s="153" t="s">
        <v>109</v>
      </c>
      <c r="G92" s="153" t="s">
        <v>110</v>
      </c>
      <c r="H92" s="154" t="s">
        <v>126</v>
      </c>
      <c r="I92" s="137"/>
    </row>
    <row r="93" spans="2:26" ht="13.5" thickBot="1">
      <c r="B93" s="349" t="s">
        <v>80</v>
      </c>
      <c r="C93" s="349"/>
      <c r="D93" s="157">
        <f t="shared" ref="D93:H94" si="20">SUM(D85,D89)</f>
        <v>1</v>
      </c>
      <c r="E93" s="157">
        <f t="shared" si="20"/>
        <v>0</v>
      </c>
      <c r="F93" s="157">
        <f t="shared" si="20"/>
        <v>10</v>
      </c>
      <c r="G93" s="157">
        <f t="shared" si="20"/>
        <v>2</v>
      </c>
      <c r="H93" s="157">
        <f t="shared" si="20"/>
        <v>0</v>
      </c>
      <c r="I93" s="117">
        <f>SUM(D93:H93)</f>
        <v>13</v>
      </c>
      <c r="J93" s="126"/>
    </row>
    <row r="94" spans="2:26" ht="13.5" thickBot="1">
      <c r="B94" s="350" t="s">
        <v>81</v>
      </c>
      <c r="C94" s="350"/>
      <c r="D94" s="157">
        <f t="shared" si="20"/>
        <v>11</v>
      </c>
      <c r="E94" s="157">
        <f t="shared" si="20"/>
        <v>75</v>
      </c>
      <c r="F94" s="157">
        <f t="shared" si="20"/>
        <v>9</v>
      </c>
      <c r="G94" s="157">
        <f t="shared" si="20"/>
        <v>2</v>
      </c>
      <c r="H94" s="157">
        <f t="shared" si="20"/>
        <v>0</v>
      </c>
      <c r="I94" s="117">
        <f>SUM(D94:H94)</f>
        <v>97</v>
      </c>
      <c r="J94" s="133">
        <f>SUM(I93:I94)</f>
        <v>110</v>
      </c>
    </row>
    <row r="96" spans="2:26" ht="13.5" customHeight="1">
      <c r="B96" s="346" t="s">
        <v>54</v>
      </c>
      <c r="C96" s="346"/>
      <c r="D96" s="346"/>
      <c r="E96" s="346"/>
      <c r="F96" s="346"/>
      <c r="G96" s="346"/>
      <c r="H96" s="346"/>
      <c r="I96" s="346"/>
    </row>
    <row r="97" spans="2:9" ht="12.75" customHeight="1">
      <c r="B97" s="346"/>
      <c r="C97" s="346"/>
      <c r="D97" s="346"/>
      <c r="E97" s="346"/>
      <c r="F97" s="346"/>
      <c r="G97" s="346"/>
      <c r="H97" s="346"/>
      <c r="I97" s="346"/>
    </row>
    <row r="98" spans="2:9" ht="13.5" customHeight="1">
      <c r="B98" s="346"/>
      <c r="C98" s="346"/>
      <c r="D98" s="346"/>
      <c r="E98" s="346"/>
      <c r="F98" s="346"/>
      <c r="G98" s="346"/>
      <c r="H98" s="346"/>
      <c r="I98" s="346"/>
    </row>
    <row r="99" spans="2:9">
      <c r="B99" s="22"/>
      <c r="C99" s="22"/>
      <c r="D99" s="137"/>
      <c r="E99" s="137"/>
      <c r="F99" s="137"/>
      <c r="G99" s="137"/>
      <c r="H99" s="137"/>
    </row>
    <row r="100" spans="2:9">
      <c r="B100" s="22"/>
    </row>
    <row r="101" spans="2:9">
      <c r="B101" s="23"/>
    </row>
    <row r="103" spans="2:9" ht="12.75" customHeight="1"/>
  </sheetData>
  <mergeCells count="110">
    <mergeCell ref="B40:C40"/>
    <mergeCell ref="B41:C41"/>
    <mergeCell ref="B43:C43"/>
    <mergeCell ref="B44:C44"/>
    <mergeCell ref="B45:C45"/>
    <mergeCell ref="B47:C47"/>
    <mergeCell ref="B62:C62"/>
    <mergeCell ref="B48:C48"/>
    <mergeCell ref="B49:C49"/>
    <mergeCell ref="B51:C51"/>
    <mergeCell ref="B52:C52"/>
    <mergeCell ref="B56:F56"/>
    <mergeCell ref="B58:C58"/>
    <mergeCell ref="B59:C59"/>
    <mergeCell ref="B60:C60"/>
    <mergeCell ref="B24:C24"/>
    <mergeCell ref="B25:C25"/>
    <mergeCell ref="B27:C27"/>
    <mergeCell ref="B9:C9"/>
    <mergeCell ref="B10:C10"/>
    <mergeCell ref="B12:C12"/>
    <mergeCell ref="B13:C13"/>
    <mergeCell ref="B14:C14"/>
    <mergeCell ref="B19:C19"/>
    <mergeCell ref="B21:C21"/>
    <mergeCell ref="B23:C23"/>
    <mergeCell ref="B8:C8"/>
    <mergeCell ref="B18:E18"/>
    <mergeCell ref="B2:L2"/>
    <mergeCell ref="B67:C67"/>
    <mergeCell ref="B68:C68"/>
    <mergeCell ref="B70:C70"/>
    <mergeCell ref="B71:C71"/>
    <mergeCell ref="B72:C72"/>
    <mergeCell ref="B74:C74"/>
    <mergeCell ref="B5:C5"/>
    <mergeCell ref="B6:C6"/>
    <mergeCell ref="B4:C4"/>
    <mergeCell ref="B20:C20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63:C63"/>
    <mergeCell ref="B53:C53"/>
    <mergeCell ref="Y21:Z21"/>
    <mergeCell ref="M23:M27"/>
    <mergeCell ref="R23:R27"/>
    <mergeCell ref="W23:W27"/>
    <mergeCell ref="M81:M83"/>
    <mergeCell ref="R81:R83"/>
    <mergeCell ref="W81:W83"/>
    <mergeCell ref="Y76:Z76"/>
    <mergeCell ref="M78:M80"/>
    <mergeCell ref="R78:R80"/>
    <mergeCell ref="W78:W80"/>
    <mergeCell ref="M67:M71"/>
    <mergeCell ref="R67:R71"/>
    <mergeCell ref="W67:W71"/>
    <mergeCell ref="O76:P76"/>
    <mergeCell ref="T76:U76"/>
    <mergeCell ref="O60:P60"/>
    <mergeCell ref="T60:U60"/>
    <mergeCell ref="Y60:Z60"/>
    <mergeCell ref="M62:M66"/>
    <mergeCell ref="R62:R66"/>
    <mergeCell ref="W62:W66"/>
    <mergeCell ref="W42:W44"/>
    <mergeCell ref="Y37:Z37"/>
    <mergeCell ref="W39:W41"/>
    <mergeCell ref="M28:M32"/>
    <mergeCell ref="R28:R32"/>
    <mergeCell ref="W28:W32"/>
    <mergeCell ref="O37:P37"/>
    <mergeCell ref="T37:U37"/>
    <mergeCell ref="B96:I98"/>
    <mergeCell ref="B78:C78"/>
    <mergeCell ref="B79:C79"/>
    <mergeCell ref="B80:C80"/>
    <mergeCell ref="B84:C84"/>
    <mergeCell ref="B93:C93"/>
    <mergeCell ref="B94:C94"/>
    <mergeCell ref="B85:C85"/>
    <mergeCell ref="B86:C86"/>
    <mergeCell ref="B88:C88"/>
    <mergeCell ref="B89:C89"/>
    <mergeCell ref="B90:C90"/>
    <mergeCell ref="B92:C92"/>
    <mergeCell ref="B64:C64"/>
    <mergeCell ref="N56:P56"/>
    <mergeCell ref="B66:C66"/>
    <mergeCell ref="B75:C75"/>
    <mergeCell ref="B76:C76"/>
    <mergeCell ref="O5:P5"/>
    <mergeCell ref="M7:M11"/>
    <mergeCell ref="M12:M16"/>
    <mergeCell ref="T5:U5"/>
    <mergeCell ref="R7:R9"/>
    <mergeCell ref="R10:R12"/>
    <mergeCell ref="M42:M44"/>
    <mergeCell ref="R42:R44"/>
    <mergeCell ref="O21:P21"/>
    <mergeCell ref="T21:U21"/>
    <mergeCell ref="M39:M41"/>
    <mergeCell ref="R39:R41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7"/>
  <sheetViews>
    <sheetView showGridLines="0" showRowColHeaders="0" zoomScaleNormal="100" workbookViewId="0"/>
  </sheetViews>
  <sheetFormatPr defaultRowHeight="12.75"/>
  <cols>
    <col min="1" max="1" width="7" style="214" customWidth="1"/>
    <col min="2" max="2" width="44.28515625" style="214" customWidth="1"/>
    <col min="3" max="3" width="9.140625" style="214"/>
    <col min="4" max="4" width="15.7109375" style="214" customWidth="1"/>
    <col min="5" max="5" width="16.85546875" style="214" customWidth="1"/>
    <col min="6" max="6" width="16" style="214" customWidth="1"/>
    <col min="7" max="7" width="21.85546875" style="214" customWidth="1"/>
    <col min="8" max="16384" width="9.140625" style="214"/>
  </cols>
  <sheetData>
    <row r="1" spans="2:8" ht="40.5" customHeight="1">
      <c r="B1" s="373" t="s">
        <v>23</v>
      </c>
      <c r="C1" s="373"/>
      <c r="D1" s="373"/>
      <c r="E1" s="373"/>
      <c r="F1" s="219"/>
      <c r="G1" s="219"/>
      <c r="H1" s="219"/>
    </row>
    <row r="2" spans="2:8" ht="13.5" thickBot="1"/>
    <row r="3" spans="2:8" ht="48.75" customHeight="1" thickBot="1">
      <c r="B3" s="226" t="s">
        <v>24</v>
      </c>
      <c r="C3" s="227" t="s">
        <v>25</v>
      </c>
      <c r="D3" s="227" t="s">
        <v>26</v>
      </c>
      <c r="E3" s="227" t="s">
        <v>27</v>
      </c>
      <c r="F3" s="227" t="s">
        <v>28</v>
      </c>
      <c r="G3" s="228" t="s">
        <v>29</v>
      </c>
      <c r="H3" s="229" t="s">
        <v>30</v>
      </c>
    </row>
    <row r="4" spans="2:8">
      <c r="B4" s="230" t="s">
        <v>31</v>
      </c>
      <c r="C4" s="224">
        <v>6</v>
      </c>
      <c r="D4" s="224">
        <v>5</v>
      </c>
      <c r="E4" s="224">
        <v>4</v>
      </c>
      <c r="F4" s="224">
        <v>3</v>
      </c>
      <c r="G4" s="225">
        <v>2</v>
      </c>
      <c r="H4" s="231">
        <v>1</v>
      </c>
    </row>
    <row r="5" spans="2:8" ht="15.75">
      <c r="B5" s="232" t="s">
        <v>32</v>
      </c>
      <c r="C5" s="14">
        <v>60</v>
      </c>
      <c r="D5" s="14">
        <v>60</v>
      </c>
      <c r="E5" s="14">
        <v>60</v>
      </c>
      <c r="F5" s="14">
        <v>60</v>
      </c>
      <c r="G5" s="14">
        <v>60</v>
      </c>
      <c r="H5" s="233">
        <v>60</v>
      </c>
    </row>
    <row r="6" spans="2:8" ht="15">
      <c r="B6" s="232" t="s">
        <v>33</v>
      </c>
      <c r="C6" s="15">
        <v>2</v>
      </c>
      <c r="D6" s="15">
        <v>1.8</v>
      </c>
      <c r="E6" s="15">
        <v>1.5</v>
      </c>
      <c r="F6" s="15">
        <v>1.2</v>
      </c>
      <c r="G6" s="15">
        <v>0.9</v>
      </c>
      <c r="H6" s="234">
        <v>0.8</v>
      </c>
    </row>
    <row r="7" spans="2:8">
      <c r="B7" s="235" t="s">
        <v>34</v>
      </c>
      <c r="C7" s="218"/>
      <c r="D7" s="371" t="s">
        <v>35</v>
      </c>
      <c r="E7" s="371"/>
      <c r="F7" s="371"/>
      <c r="G7" s="371"/>
      <c r="H7" s="372"/>
    </row>
    <row r="8" spans="2:8">
      <c r="B8" s="236" t="s">
        <v>36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237">
        <v>100</v>
      </c>
    </row>
    <row r="9" spans="2:8">
      <c r="B9" s="236" t="s">
        <v>37</v>
      </c>
      <c r="C9" s="17">
        <v>85</v>
      </c>
      <c r="D9" s="17">
        <v>87</v>
      </c>
      <c r="E9" s="17">
        <v>90</v>
      </c>
      <c r="F9" s="17">
        <v>95</v>
      </c>
      <c r="G9" s="17">
        <v>97</v>
      </c>
      <c r="H9" s="238">
        <v>100</v>
      </c>
    </row>
    <row r="10" spans="2:8">
      <c r="B10" s="236" t="s">
        <v>38</v>
      </c>
      <c r="C10" s="17">
        <v>70</v>
      </c>
      <c r="D10" s="17">
        <v>75</v>
      </c>
      <c r="E10" s="17">
        <v>80</v>
      </c>
      <c r="F10" s="17">
        <v>85</v>
      </c>
      <c r="G10" s="17">
        <v>95</v>
      </c>
      <c r="H10" s="238">
        <v>100</v>
      </c>
    </row>
    <row r="11" spans="2:8">
      <c r="B11" s="236" t="s">
        <v>39</v>
      </c>
      <c r="C11" s="17">
        <v>60</v>
      </c>
      <c r="D11" s="17">
        <v>62</v>
      </c>
      <c r="E11" s="17">
        <v>65</v>
      </c>
      <c r="F11" s="17">
        <v>75</v>
      </c>
      <c r="G11" s="17">
        <v>90</v>
      </c>
      <c r="H11" s="238">
        <v>95</v>
      </c>
    </row>
    <row r="12" spans="2:8">
      <c r="B12" s="236" t="s">
        <v>40</v>
      </c>
      <c r="C12" s="19">
        <v>50</v>
      </c>
      <c r="D12" s="19">
        <v>52</v>
      </c>
      <c r="E12" s="19">
        <v>55</v>
      </c>
      <c r="F12" s="19">
        <v>70</v>
      </c>
      <c r="G12" s="19">
        <v>85</v>
      </c>
      <c r="H12" s="239">
        <v>90</v>
      </c>
    </row>
    <row r="13" spans="2:8">
      <c r="B13" s="236" t="s">
        <v>41</v>
      </c>
      <c r="C13" s="17">
        <v>30</v>
      </c>
      <c r="D13" s="17">
        <v>37</v>
      </c>
      <c r="E13" s="19">
        <v>45</v>
      </c>
      <c r="F13" s="18">
        <v>60</v>
      </c>
      <c r="G13" s="18">
        <v>75</v>
      </c>
      <c r="H13" s="239">
        <v>85</v>
      </c>
    </row>
    <row r="14" spans="2:8">
      <c r="B14" s="236" t="s">
        <v>42</v>
      </c>
      <c r="C14" s="16">
        <v>0</v>
      </c>
      <c r="D14" s="16">
        <v>5</v>
      </c>
      <c r="E14" s="16">
        <v>10</v>
      </c>
      <c r="F14" s="16">
        <v>50</v>
      </c>
      <c r="G14" s="217">
        <v>60</v>
      </c>
      <c r="H14" s="240">
        <v>65</v>
      </c>
    </row>
    <row r="15" spans="2:8" ht="13.5" thickBot="1">
      <c r="B15" s="241" t="s">
        <v>43</v>
      </c>
      <c r="C15" s="242">
        <v>0</v>
      </c>
      <c r="D15" s="242">
        <v>0</v>
      </c>
      <c r="E15" s="242">
        <v>0</v>
      </c>
      <c r="F15" s="242">
        <v>0</v>
      </c>
      <c r="G15" s="242">
        <v>40</v>
      </c>
      <c r="H15" s="243">
        <v>50</v>
      </c>
    </row>
    <row r="16" spans="2:8" ht="13.5" thickBot="1">
      <c r="B16" s="216"/>
      <c r="C16" s="215"/>
      <c r="D16" s="215"/>
      <c r="E16" s="215"/>
      <c r="F16" s="215"/>
      <c r="G16" s="215"/>
      <c r="H16" s="215"/>
    </row>
    <row r="17" spans="2:8" ht="16.5" thickBot="1">
      <c r="B17" s="221" t="s">
        <v>44</v>
      </c>
      <c r="C17" s="222">
        <v>40</v>
      </c>
      <c r="D17" s="222">
        <v>40</v>
      </c>
      <c r="E17" s="222">
        <v>40</v>
      </c>
      <c r="F17" s="222">
        <v>40</v>
      </c>
      <c r="G17" s="222">
        <v>40</v>
      </c>
      <c r="H17" s="223">
        <v>40</v>
      </c>
    </row>
    <row r="18" spans="2:8">
      <c r="B18" s="244" t="s">
        <v>33</v>
      </c>
      <c r="C18" s="220">
        <v>0.6</v>
      </c>
      <c r="D18" s="220">
        <v>0.7</v>
      </c>
      <c r="E18" s="220">
        <v>0.8</v>
      </c>
      <c r="F18" s="220">
        <v>1</v>
      </c>
      <c r="G18" s="220">
        <v>1</v>
      </c>
      <c r="H18" s="245">
        <v>1</v>
      </c>
    </row>
    <row r="19" spans="2:8">
      <c r="B19" s="236" t="s">
        <v>45</v>
      </c>
      <c r="C19" s="16">
        <v>5</v>
      </c>
      <c r="D19" s="16">
        <v>5</v>
      </c>
      <c r="E19" s="16">
        <v>5</v>
      </c>
      <c r="F19" s="16">
        <v>5</v>
      </c>
      <c r="G19" s="16">
        <v>5</v>
      </c>
      <c r="H19" s="237">
        <v>5</v>
      </c>
    </row>
    <row r="20" spans="2:8">
      <c r="B20" s="236" t="s">
        <v>46</v>
      </c>
      <c r="C20" s="16">
        <v>4</v>
      </c>
      <c r="D20" s="16">
        <v>4</v>
      </c>
      <c r="E20" s="16">
        <v>4</v>
      </c>
      <c r="F20" s="16">
        <v>4</v>
      </c>
      <c r="G20" s="16">
        <v>4</v>
      </c>
      <c r="H20" s="237">
        <v>4</v>
      </c>
    </row>
    <row r="21" spans="2:8">
      <c r="B21" s="236" t="s">
        <v>47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237">
        <v>3</v>
      </c>
    </row>
    <row r="22" spans="2:8">
      <c r="B22" s="236" t="s">
        <v>48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237">
        <v>1</v>
      </c>
    </row>
    <row r="23" spans="2:8" ht="13.5" thickBot="1">
      <c r="B23" s="241" t="s">
        <v>49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7">
        <v>0</v>
      </c>
    </row>
    <row r="24" spans="2:8" ht="27.75" customHeight="1">
      <c r="C24" s="21"/>
      <c r="D24" s="21"/>
      <c r="E24" s="21"/>
      <c r="F24" s="21"/>
      <c r="G24" s="21"/>
      <c r="H24" s="21"/>
    </row>
    <row r="25" spans="2:8" ht="31.5" customHeight="1">
      <c r="B25" s="373" t="s">
        <v>50</v>
      </c>
      <c r="C25" s="373"/>
      <c r="D25" s="373"/>
      <c r="E25" s="373"/>
      <c r="F25" s="21"/>
      <c r="G25" s="21"/>
      <c r="H25" s="21"/>
    </row>
    <row r="26" spans="2:8" ht="13.5" thickBot="1"/>
    <row r="27" spans="2:8" ht="26.25" thickBot="1">
      <c r="B27" s="256" t="s">
        <v>24</v>
      </c>
      <c r="C27" s="257" t="s">
        <v>25</v>
      </c>
      <c r="D27" s="257" t="s">
        <v>26</v>
      </c>
      <c r="E27" s="257" t="s">
        <v>51</v>
      </c>
      <c r="F27" s="257" t="s">
        <v>52</v>
      </c>
      <c r="G27" s="258" t="s">
        <v>53</v>
      </c>
      <c r="H27" s="259" t="s">
        <v>30</v>
      </c>
    </row>
    <row r="28" spans="2:8">
      <c r="B28" s="252" t="s">
        <v>31</v>
      </c>
      <c r="C28" s="253">
        <v>6</v>
      </c>
      <c r="D28" s="253">
        <v>5</v>
      </c>
      <c r="E28" s="253">
        <v>4</v>
      </c>
      <c r="F28" s="253">
        <v>3</v>
      </c>
      <c r="G28" s="254">
        <v>2</v>
      </c>
      <c r="H28" s="255">
        <v>1</v>
      </c>
    </row>
    <row r="29" spans="2:8" ht="15.75">
      <c r="B29" s="232" t="s">
        <v>32</v>
      </c>
      <c r="C29" s="14">
        <v>60</v>
      </c>
      <c r="D29" s="14">
        <v>60</v>
      </c>
      <c r="E29" s="14">
        <v>60</v>
      </c>
      <c r="F29" s="14">
        <v>60</v>
      </c>
      <c r="G29" s="14">
        <v>60</v>
      </c>
      <c r="H29" s="233">
        <v>60</v>
      </c>
    </row>
    <row r="30" spans="2:8" ht="15">
      <c r="B30" s="232" t="s">
        <v>33</v>
      </c>
      <c r="C30" s="15">
        <v>2</v>
      </c>
      <c r="D30" s="15">
        <v>1.8</v>
      </c>
      <c r="E30" s="15">
        <v>1.5</v>
      </c>
      <c r="F30" s="15">
        <v>1.2</v>
      </c>
      <c r="G30" s="15">
        <v>0.9</v>
      </c>
      <c r="H30" s="234">
        <v>0.8</v>
      </c>
    </row>
    <row r="31" spans="2:8">
      <c r="B31" s="235" t="s">
        <v>34</v>
      </c>
      <c r="C31" s="218"/>
      <c r="D31" s="371" t="s">
        <v>35</v>
      </c>
      <c r="E31" s="371"/>
      <c r="F31" s="371"/>
      <c r="G31" s="371"/>
      <c r="H31" s="372"/>
    </row>
    <row r="32" spans="2:8">
      <c r="B32" s="236" t="s">
        <v>36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237">
        <v>100</v>
      </c>
    </row>
    <row r="33" spans="2:8">
      <c r="B33" s="236" t="s">
        <v>37</v>
      </c>
      <c r="C33" s="17">
        <v>85</v>
      </c>
      <c r="D33" s="17">
        <v>87</v>
      </c>
      <c r="E33" s="17">
        <v>90</v>
      </c>
      <c r="F33" s="17">
        <v>95</v>
      </c>
      <c r="G33" s="17">
        <v>97</v>
      </c>
      <c r="H33" s="238">
        <v>100</v>
      </c>
    </row>
    <row r="34" spans="2:8">
      <c r="B34" s="236" t="s">
        <v>38</v>
      </c>
      <c r="C34" s="17">
        <v>70</v>
      </c>
      <c r="D34" s="17">
        <v>75</v>
      </c>
      <c r="E34" s="17">
        <v>80</v>
      </c>
      <c r="F34" s="17">
        <v>85</v>
      </c>
      <c r="G34" s="17">
        <v>95</v>
      </c>
      <c r="H34" s="238">
        <v>100</v>
      </c>
    </row>
    <row r="35" spans="2:8">
      <c r="B35" s="236" t="s">
        <v>39</v>
      </c>
      <c r="C35" s="17">
        <v>60</v>
      </c>
      <c r="D35" s="17">
        <v>62</v>
      </c>
      <c r="E35" s="17">
        <v>65</v>
      </c>
      <c r="F35" s="17">
        <v>75</v>
      </c>
      <c r="G35" s="17">
        <v>90</v>
      </c>
      <c r="H35" s="238">
        <v>95</v>
      </c>
    </row>
    <row r="36" spans="2:8">
      <c r="B36" s="236" t="s">
        <v>40</v>
      </c>
      <c r="C36" s="19">
        <v>50</v>
      </c>
      <c r="D36" s="19">
        <v>52</v>
      </c>
      <c r="E36" s="19">
        <v>55</v>
      </c>
      <c r="F36" s="19">
        <v>70</v>
      </c>
      <c r="G36" s="19">
        <v>85</v>
      </c>
      <c r="H36" s="239">
        <v>90</v>
      </c>
    </row>
    <row r="37" spans="2:8">
      <c r="B37" s="236" t="s">
        <v>41</v>
      </c>
      <c r="C37" s="17">
        <v>30</v>
      </c>
      <c r="D37" s="17">
        <v>37</v>
      </c>
      <c r="E37" s="19">
        <v>45</v>
      </c>
      <c r="F37" s="18">
        <v>60</v>
      </c>
      <c r="G37" s="18">
        <v>75</v>
      </c>
      <c r="H37" s="239">
        <v>85</v>
      </c>
    </row>
    <row r="38" spans="2:8">
      <c r="B38" s="236" t="s">
        <v>42</v>
      </c>
      <c r="C38" s="16">
        <v>0</v>
      </c>
      <c r="D38" s="16">
        <v>5</v>
      </c>
      <c r="E38" s="16">
        <v>10</v>
      </c>
      <c r="F38" s="16">
        <v>50</v>
      </c>
      <c r="G38" s="217">
        <v>60</v>
      </c>
      <c r="H38" s="240">
        <v>65</v>
      </c>
    </row>
    <row r="39" spans="2:8" ht="13.5" thickBot="1">
      <c r="B39" s="241" t="s">
        <v>43</v>
      </c>
      <c r="C39" s="242">
        <v>0</v>
      </c>
      <c r="D39" s="242">
        <v>0</v>
      </c>
      <c r="E39" s="242">
        <v>0</v>
      </c>
      <c r="F39" s="242">
        <v>0</v>
      </c>
      <c r="G39" s="242">
        <v>40</v>
      </c>
      <c r="H39" s="243">
        <v>50</v>
      </c>
    </row>
    <row r="40" spans="2:8" ht="13.5" thickBot="1">
      <c r="B40" s="216"/>
      <c r="C40" s="215"/>
      <c r="D40" s="215"/>
      <c r="E40" s="215"/>
      <c r="F40" s="215"/>
      <c r="G40" s="215"/>
      <c r="H40" s="215"/>
    </row>
    <row r="41" spans="2:8" ht="15.75">
      <c r="B41" s="248" t="s">
        <v>44</v>
      </c>
      <c r="C41" s="249">
        <v>40</v>
      </c>
      <c r="D41" s="249">
        <v>40</v>
      </c>
      <c r="E41" s="249">
        <v>40</v>
      </c>
      <c r="F41" s="249">
        <v>40</v>
      </c>
      <c r="G41" s="249">
        <v>40</v>
      </c>
      <c r="H41" s="250">
        <v>40</v>
      </c>
    </row>
    <row r="42" spans="2:8">
      <c r="B42" s="232" t="s">
        <v>33</v>
      </c>
      <c r="C42" s="20">
        <v>0.6</v>
      </c>
      <c r="D42" s="20">
        <v>0.7</v>
      </c>
      <c r="E42" s="20">
        <v>0.8</v>
      </c>
      <c r="F42" s="20">
        <v>1</v>
      </c>
      <c r="G42" s="20">
        <v>1</v>
      </c>
      <c r="H42" s="251">
        <v>1</v>
      </c>
    </row>
    <row r="43" spans="2:8">
      <c r="B43" s="236" t="s">
        <v>45</v>
      </c>
      <c r="C43" s="16">
        <v>5</v>
      </c>
      <c r="D43" s="16">
        <v>5</v>
      </c>
      <c r="E43" s="16">
        <v>5</v>
      </c>
      <c r="F43" s="16">
        <v>5</v>
      </c>
      <c r="G43" s="16">
        <v>5</v>
      </c>
      <c r="H43" s="237">
        <v>5</v>
      </c>
    </row>
    <row r="44" spans="2:8">
      <c r="B44" s="236" t="s">
        <v>46</v>
      </c>
      <c r="C44" s="16">
        <v>4</v>
      </c>
      <c r="D44" s="16">
        <v>4</v>
      </c>
      <c r="E44" s="16">
        <v>4</v>
      </c>
      <c r="F44" s="16">
        <v>4</v>
      </c>
      <c r="G44" s="16">
        <v>4</v>
      </c>
      <c r="H44" s="237">
        <v>4</v>
      </c>
    </row>
    <row r="45" spans="2:8">
      <c r="B45" s="236" t="s">
        <v>47</v>
      </c>
      <c r="C45" s="16">
        <v>3</v>
      </c>
      <c r="D45" s="16">
        <v>3</v>
      </c>
      <c r="E45" s="16">
        <v>3</v>
      </c>
      <c r="F45" s="16">
        <v>3</v>
      </c>
      <c r="G45" s="16">
        <v>3</v>
      </c>
      <c r="H45" s="237">
        <v>3</v>
      </c>
    </row>
    <row r="46" spans="2:8">
      <c r="B46" s="236" t="s">
        <v>48</v>
      </c>
      <c r="C46" s="16">
        <v>1</v>
      </c>
      <c r="D46" s="16">
        <v>1</v>
      </c>
      <c r="E46" s="16">
        <v>1</v>
      </c>
      <c r="F46" s="16">
        <v>1</v>
      </c>
      <c r="G46" s="16">
        <v>1</v>
      </c>
      <c r="H46" s="237">
        <v>1</v>
      </c>
    </row>
    <row r="47" spans="2:8" ht="13.5" thickBot="1">
      <c r="B47" s="241" t="s">
        <v>49</v>
      </c>
      <c r="C47" s="246">
        <v>0</v>
      </c>
      <c r="D47" s="246">
        <v>0</v>
      </c>
      <c r="E47" s="246">
        <v>0</v>
      </c>
      <c r="F47" s="246">
        <v>0</v>
      </c>
      <c r="G47" s="246">
        <v>0</v>
      </c>
      <c r="H47" s="247">
        <v>0</v>
      </c>
    </row>
  </sheetData>
  <mergeCells count="4">
    <mergeCell ref="D7:H7"/>
    <mergeCell ref="D31:H31"/>
    <mergeCell ref="B25:E25"/>
    <mergeCell ref="B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Rap. grafiche COMPARTO</vt:lpstr>
      <vt:lpstr>Rap. grafiche DPTA e Prof. San.</vt:lpstr>
      <vt:lpstr>Rap. grafiche DIRIGENZA MEDICA</vt:lpstr>
      <vt:lpstr>Rap. grafica DIRIGENZA SANITARI</vt:lpstr>
      <vt:lpstr>Tabelle dati COMPARTO</vt:lpstr>
      <vt:lpstr>Tabelle dati DIRIGENZA 2020</vt:lpstr>
      <vt:lpstr>Tab. incidenza obiet. e val.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AOUP</dc:creator>
  <cp:lastModifiedBy>Aoup</cp:lastModifiedBy>
  <cp:lastPrinted>2021-04-26T09:48:00Z</cp:lastPrinted>
  <dcterms:created xsi:type="dcterms:W3CDTF">2015-11-30T09:47:42Z</dcterms:created>
  <dcterms:modified xsi:type="dcterms:W3CDTF">2022-04-28T10:22:03Z</dcterms:modified>
</cp:coreProperties>
</file>