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365" windowHeight="7545" activeTab="0"/>
  </bookViews>
  <sheets>
    <sheet name="Rap. grafiche COMPARTO" sheetId="1" r:id="rId1"/>
    <sheet name="tabelle dati COMPARTO" sheetId="2" r:id="rId2"/>
    <sheet name="Rap. grafiche DPTA e Prof. San." sheetId="3" r:id="rId3"/>
    <sheet name="Rap. grafiche DIRIGENZA MEDICA" sheetId="4" r:id="rId4"/>
    <sheet name="Rap. grafica DIRIGENZA SANITARI" sheetId="5" r:id="rId5"/>
    <sheet name="Tabelle dati DIRIGENZA" sheetId="6" r:id="rId6"/>
    <sheet name="Tab. incidenza obiet. e val." sheetId="7" r:id="rId7"/>
  </sheets>
  <definedNames/>
  <calcPr fullCalcOnLoad="1"/>
</workbook>
</file>

<file path=xl/sharedStrings.xml><?xml version="1.0" encoding="utf-8"?>
<sst xmlns="http://schemas.openxmlformats.org/spreadsheetml/2006/main" count="549" uniqueCount="141">
  <si>
    <t>CATEGORIA</t>
  </si>
  <si>
    <t>Valutazione</t>
  </si>
  <si>
    <t>A</t>
  </si>
  <si>
    <t>B</t>
  </si>
  <si>
    <t>C</t>
  </si>
  <si>
    <t>D</t>
  </si>
  <si>
    <t>BS</t>
  </si>
  <si>
    <t>DS</t>
  </si>
  <si>
    <t xml:space="preserve">Numero </t>
  </si>
  <si>
    <t>Tabella 2</t>
  </si>
  <si>
    <t>Tabella 1</t>
  </si>
  <si>
    <t>DATI PREMI COMPARTO</t>
  </si>
  <si>
    <t>DIRIGENZA TECNICO PROFESSIONALE AMMINISTRATIVA E DELLE PROFESSIONI SANITARIE</t>
  </si>
  <si>
    <t xml:space="preserve">Gestionali </t>
  </si>
  <si>
    <t>Non gestionali</t>
  </si>
  <si>
    <t>E</t>
  </si>
  <si>
    <t>Le seguenti tabelle illustrano i dati relativi al premio assegnato alla dirigenza tenendo in considerazione i due parametri di riferimento che permettono di fornire informazioni significative circa i criteri di selettività adottati. Tali parametri riguardano la valutazione ed il raggiugngimento degli obiettivi</t>
  </si>
  <si>
    <t>Tabella 3</t>
  </si>
  <si>
    <t>x&gt;90%</t>
  </si>
  <si>
    <t>Gestionali</t>
  </si>
  <si>
    <t>Non Gestionali</t>
  </si>
  <si>
    <t>Tabella 4</t>
  </si>
  <si>
    <t>Tabella 5</t>
  </si>
  <si>
    <t>DIRIGENZA MEDICA</t>
  </si>
  <si>
    <t>Tabella 6</t>
  </si>
  <si>
    <t>Tabella 7</t>
  </si>
  <si>
    <t>Tabella 8</t>
  </si>
  <si>
    <t>&gt;5000</t>
  </si>
  <si>
    <t>X&gt;2000</t>
  </si>
  <si>
    <t>DIRIGENZA SANITARIA</t>
  </si>
  <si>
    <t xml:space="preserve">N.B. La tabella 8 rappresenta la distribuzione della retribuzione di risultato per fasce economiche. E' tuttavia da rilevare che i valori risentono anche del fattore tempo lavorato. </t>
  </si>
  <si>
    <t>X&gt;6000</t>
  </si>
  <si>
    <t>Le seguenti tabelle illustrano i dati relativi al premio assegnato alla dirigenza tenendo in considerazione i due parametri di riferimento che permettono di fornire informazioni significative circa i criteri di selettività adottati. Tali parametri riguardano la valutazione ed il raggiugngimento degli obiettivi           ( Tabella 9, Tabella 10)</t>
  </si>
  <si>
    <t>Le seguenti tabelle illustrano i dati relativi al premio assegnato alla dirigenza tenendo in considerazione i due parametri di riferimento che permettono di fornire informazioni significative circa i criteri di selettività adottati. Tali parametri riguardano la valutazione ed il raggiugngimento degli obiettivi          ( Tabella 6, Tabella 7)</t>
  </si>
  <si>
    <t>Tabella 9</t>
  </si>
  <si>
    <t>Tabella 10</t>
  </si>
  <si>
    <t>Tabella 11</t>
  </si>
  <si>
    <t xml:space="preserve">N.B. La tabella 11 rappresenta la distribuzione della retribuzione di risultato per fasce economiche. E' tuttavia da rilevare che i valori risentono anche del fattore tempo lavorato. </t>
  </si>
  <si>
    <t>Obiettivi</t>
  </si>
  <si>
    <t>Val+Obiettivi</t>
  </si>
  <si>
    <t xml:space="preserve"> Valutazione Totale</t>
  </si>
  <si>
    <t>Obiettivi univ.</t>
  </si>
  <si>
    <t xml:space="preserve"> Obiettivi totali.</t>
  </si>
  <si>
    <t>Val.+ Obiettivi univ.</t>
  </si>
  <si>
    <t>Val.+ Obiettivi tot.</t>
  </si>
  <si>
    <t>Valutazione Totale</t>
  </si>
  <si>
    <t xml:space="preserve"> Valutazione univ.</t>
  </si>
  <si>
    <t xml:space="preserve"> Obiettivi univ.</t>
  </si>
  <si>
    <t xml:space="preserve"> Val.+ Obiettivi univ.</t>
  </si>
  <si>
    <t xml:space="preserve"> Val.+ Obiettivi tot.</t>
  </si>
  <si>
    <t>Valutazione SSN</t>
  </si>
  <si>
    <t xml:space="preserve"> Obiettivi SSN</t>
  </si>
  <si>
    <t>Val.+ Obiettivi SSN</t>
  </si>
  <si>
    <t>Obiettivi SSN</t>
  </si>
  <si>
    <t>Dirigenza medica e sanitaria</t>
  </si>
  <si>
    <t>CLASSI DIRIGENZA</t>
  </si>
  <si>
    <t>DIR.DIP</t>
  </si>
  <si>
    <t>Aree funzionali, coordinamenti</t>
  </si>
  <si>
    <t>dir SC/SD e CC</t>
  </si>
  <si>
    <t>sez.int. percorsi e inc 9 - 7</t>
  </si>
  <si>
    <t>magg.5 (senza o con incarico da 1 a 6)</t>
  </si>
  <si>
    <t xml:space="preserve">min.5 </t>
  </si>
  <si>
    <t>EQUIVALENZA</t>
  </si>
  <si>
    <t>% quota FONDO x obiettivi da indirizzo reg</t>
  </si>
  <si>
    <t>peso classi</t>
  </si>
  <si>
    <t>% RAGG.OB.BUDGET</t>
  </si>
  <si>
    <t>% di riconoscimento retribuzione di risultato  distinta per classi di dirigenza</t>
  </si>
  <si>
    <t>90-100</t>
  </si>
  <si>
    <t>80- &lt;90</t>
  </si>
  <si>
    <t>70- &lt;80</t>
  </si>
  <si>
    <t>60- &lt;70</t>
  </si>
  <si>
    <t>50- &lt;60</t>
  </si>
  <si>
    <t>30- &lt;50</t>
  </si>
  <si>
    <t>20-&lt;30</t>
  </si>
  <si>
    <t>&lt;20</t>
  </si>
  <si>
    <t>% quota FONDO x valutazione da indirizzo reg</t>
  </si>
  <si>
    <t>giudizio E</t>
  </si>
  <si>
    <t>giudizio D</t>
  </si>
  <si>
    <t>giudizio C</t>
  </si>
  <si>
    <t>giudizio B</t>
  </si>
  <si>
    <t>giudizio A</t>
  </si>
  <si>
    <t>Dirigenza PTA e professioni sanitarie</t>
  </si>
  <si>
    <t xml:space="preserve">dir SC/SD </t>
  </si>
  <si>
    <t>sez.int. processi e inc 4 - 6</t>
  </si>
  <si>
    <t>magg.5 (senza o con incarico da 1 a 3)</t>
  </si>
  <si>
    <t>Le percentuali riportate nella tabelle obiettivo indicano la quota di premio assegnata in base agli accordi vigenti (vedi tabella incidenza obiettivi e valutazione)</t>
  </si>
  <si>
    <t>Da migliorare</t>
  </si>
  <si>
    <t>Adeguato</t>
  </si>
  <si>
    <t>Molto buono</t>
  </si>
  <si>
    <t>Eccellente</t>
  </si>
  <si>
    <t>Legenda valutazione</t>
  </si>
  <si>
    <t>Legenda categorie e profili professionali</t>
  </si>
  <si>
    <t>Ausiliaro specializzato e commesso</t>
  </si>
  <si>
    <t>Puericultrice, Operatore tecnico specializzato, Operatore socio sanitario, Coadiutore amministrativo esperto</t>
  </si>
  <si>
    <t>Operatore tecnico, Operatore tecnico addetto all'assistenza, Coadiutore amministrativo</t>
  </si>
  <si>
    <t>Puericultrice esperta, Infermiere generico, Massofisioterapista, Assistente tecnico, Programmatore, Operatore tecnicop specializzato esperto, Assistente Amministrativo</t>
  </si>
  <si>
    <t>Infermiere, Ostetrica, Dietista, Podologo, Tecnici Sanitari, Tecnico della prevenzione, Collaboratore amministrativo</t>
  </si>
  <si>
    <t>Collaboratore professonale sanitario esperto, Collaboratore tecnico-professionale esperto, Collaboratore amministrativo professionale esperto</t>
  </si>
  <si>
    <t>Prestazione insufficiente e inadeguata al ruolo</t>
  </si>
  <si>
    <t>Prestazione appena sufficiente rispetto al ruolo e all'atteso</t>
  </si>
  <si>
    <t xml:space="preserve">C </t>
  </si>
  <si>
    <t>Prestazione adeguata al ruolo e all'atteso</t>
  </si>
  <si>
    <t>Prestazione più che adeguata al ruolo e all'atteso</t>
  </si>
  <si>
    <t>Prestazione di assoluto rilievo</t>
  </si>
  <si>
    <t>&lt;=60%</t>
  </si>
  <si>
    <t xml:space="preserve">CATEGORIA  </t>
  </si>
  <si>
    <t xml:space="preserve">VALUTAZIONE </t>
  </si>
  <si>
    <t xml:space="preserve">B </t>
  </si>
  <si>
    <t>persone</t>
  </si>
  <si>
    <t>Euro</t>
  </si>
  <si>
    <t>La tabella si riferisce all'importo attribuito nell'ambito della categoria per ciascuna valutazione per coloro che hanno prestato servizio per 12 mesi</t>
  </si>
  <si>
    <t>SSN</t>
  </si>
  <si>
    <t>UNIV.</t>
  </si>
  <si>
    <t>TOTALE SPETTANTE ANNUO</t>
  </si>
  <si>
    <t>Non Gestionale</t>
  </si>
  <si>
    <t>Gestionale</t>
  </si>
  <si>
    <t>OBIETTIVI</t>
  </si>
  <si>
    <t>Euro (MEDIA)</t>
  </si>
  <si>
    <t>Euro (MEDIA ponderata)</t>
  </si>
  <si>
    <t>Non gestionale</t>
  </si>
  <si>
    <t>SSN (12 mesi)</t>
  </si>
  <si>
    <t>60%&lt;x&lt;=90%</t>
  </si>
  <si>
    <t>&lt;=3000</t>
  </si>
  <si>
    <t>3000&lt;x&lt;=4000</t>
  </si>
  <si>
    <t>4000&lt;x&gt;=5000</t>
  </si>
  <si>
    <t>&lt;=1000</t>
  </si>
  <si>
    <t>1000&lt;X&lt;=1500</t>
  </si>
  <si>
    <t>1500&lt;X&lt;=1800</t>
  </si>
  <si>
    <t>1800&lt;X&lt;=2000</t>
  </si>
  <si>
    <t>3000&lt;X&lt;=5000</t>
  </si>
  <si>
    <t>5000&lt;X&lt;=5500</t>
  </si>
  <si>
    <t>5500&lt;X&lt;=6000</t>
  </si>
  <si>
    <t xml:space="preserve">Euro </t>
  </si>
  <si>
    <t>Gestionale (media)</t>
  </si>
  <si>
    <t>x&lt;=60%</t>
  </si>
  <si>
    <t>Valore medio premio erogato: €. 1.227,57</t>
  </si>
  <si>
    <t>Valore medio premio erogato: €. 6.518,06</t>
  </si>
  <si>
    <t>Valore medio premio erogato: € 779,64</t>
  </si>
  <si>
    <t xml:space="preserve">N.B. La tabella 5 rappresenta la distribuzione della retribuzione di risultato per fasce economiche. E' tuttavia da rilevare che i valori risentono anche del fattore tempo lavorato. </t>
  </si>
  <si>
    <r>
      <t xml:space="preserve">In attuazione del Decreto Legislativo 14 Marzo 2013, n. 33, art. 20 comma 2, gli enti pubblicano i dati relativi all'entità del premio mediamente conseguibile dal personale dirigenziale e non dirigenziale, i dati relativi alla distribuzione del trattamento accessorio, in forma aggregata, </t>
    </r>
    <r>
      <rPr>
        <b/>
        <sz val="8"/>
        <rFont val="Arial"/>
        <family val="2"/>
      </rPr>
      <t>al fine di dare conto del livello di selettività utilizzato nella distribuzione dei premi e degli incentivi, nonché i dati relativi al grado di differenziazione nell'utilizzo della premialità sia per i dirigenti sia per i dipendenti.</t>
    </r>
    <r>
      <rPr>
        <sz val="8"/>
        <rFont val="Arial"/>
        <family val="2"/>
      </rPr>
      <t xml:space="preserve"> In attuazione di tale disposizione vengono pubblicate le seguente elaborazioni grafiche. nella tabella n.1 viene preso in considerazione il solo comparto. Premesso che il premio dipende da quattro fattori quali il tempo, la valutazione, il raggiungimento degli obiettivi e la categoria professionale; e sottolineato che l'obiettivo è quello di evidenziare il livello di selettività si prescinde dalla considerazione del tempo lavorato. </t>
    </r>
  </si>
  <si>
    <t>Valore medio premio erogato: 3.831,29</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</si>
</sst>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s>
  <fonts count="60">
    <font>
      <sz val="10"/>
      <name val="Arial"/>
      <family val="0"/>
    </font>
    <font>
      <b/>
      <sz val="10"/>
      <name val="Arial"/>
      <family val="2"/>
    </font>
    <font>
      <sz val="8"/>
      <name val="Arial"/>
      <family val="2"/>
    </font>
    <font>
      <b/>
      <sz val="8"/>
      <name val="Arial"/>
      <family val="2"/>
    </font>
    <font>
      <b/>
      <sz val="10"/>
      <color indexed="9"/>
      <name val="Arial"/>
      <family val="2"/>
    </font>
    <font>
      <b/>
      <sz val="10"/>
      <color indexed="18"/>
      <name val="Arial"/>
      <family val="2"/>
    </font>
    <font>
      <sz val="10"/>
      <color indexed="10"/>
      <name val="Arial"/>
      <family val="2"/>
    </font>
    <font>
      <b/>
      <sz val="10"/>
      <color indexed="61"/>
      <name val="Arial"/>
      <family val="2"/>
    </font>
    <font>
      <b/>
      <sz val="12"/>
      <name val="Arial"/>
      <family val="2"/>
    </font>
    <font>
      <b/>
      <sz val="12"/>
      <color indexed="12"/>
      <name val="Arial"/>
      <family val="2"/>
    </font>
    <font>
      <b/>
      <sz val="11"/>
      <color indexed="12"/>
      <name val="Arial"/>
      <family val="2"/>
    </font>
    <font>
      <b/>
      <sz val="10"/>
      <color indexed="10"/>
      <name val="Arial"/>
      <family val="2"/>
    </font>
    <font>
      <b/>
      <sz val="8"/>
      <color indexed="12"/>
      <name val="Arial"/>
      <family val="2"/>
    </font>
    <font>
      <sz val="9"/>
      <name val="Arial"/>
      <family val="2"/>
    </font>
    <font>
      <sz val="10"/>
      <color indexed="46"/>
      <name val="Arial"/>
      <family val="2"/>
    </font>
    <font>
      <b/>
      <sz val="6"/>
      <name val="Arial"/>
      <family val="2"/>
    </font>
    <font>
      <b/>
      <sz val="9"/>
      <name val="Arial"/>
      <family val="2"/>
    </font>
    <font>
      <b/>
      <sz val="8.6"/>
      <color indexed="9"/>
      <name val="Optima"/>
      <family val="0"/>
    </font>
    <font>
      <b/>
      <sz val="8.45"/>
      <color indexed="18"/>
      <name val="CG Omega (W1)"/>
      <family val="0"/>
    </font>
    <font>
      <b/>
      <sz val="8.45"/>
      <color indexed="18"/>
      <name val="Optima"/>
      <family val="0"/>
    </font>
    <font>
      <b/>
      <sz val="8.45"/>
      <color indexed="9"/>
      <name val="Optima"/>
      <family val="0"/>
    </font>
    <font>
      <sz val="8.45"/>
      <color indexed="18"/>
      <name val="Optima"/>
      <family val="0"/>
    </font>
    <font>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9"/>
      <name val="Arial"/>
      <family val="0"/>
    </font>
    <font>
      <b/>
      <sz val="10"/>
      <color indexed="9"/>
      <name val="Comic Sans MS"/>
      <family val="0"/>
    </font>
    <font>
      <sz val="10"/>
      <color indexed="9"/>
      <name val="Comic Sans MS"/>
      <family val="0"/>
    </font>
    <font>
      <sz val="10"/>
      <color indexed="8"/>
      <name val="Arial"/>
      <family val="0"/>
    </font>
    <font>
      <b/>
      <sz val="12"/>
      <color indexed="9"/>
      <name val="Arial"/>
      <family val="0"/>
    </font>
    <font>
      <sz val="8.45"/>
      <color indexed="8"/>
      <name val="Arial"/>
      <family val="0"/>
    </font>
    <font>
      <b/>
      <sz val="10"/>
      <color indexed="10"/>
      <name val="Comic Sans MS"/>
      <family val="0"/>
    </font>
    <font>
      <sz val="10"/>
      <color indexed="8"/>
      <name val="Matura MT Script Capitals"/>
      <family val="0"/>
    </font>
    <font>
      <sz val="10"/>
      <color indexed="9"/>
      <name val="Matura MT Script Capitals"/>
      <family val="0"/>
    </font>
    <font>
      <sz val="11"/>
      <color indexed="9"/>
      <name val="Matura MT Script Capitals"/>
      <family val="0"/>
    </font>
    <font>
      <sz val="8.45"/>
      <color indexed="9"/>
      <name val="Matura MT Script Capitals"/>
      <family val="0"/>
    </font>
    <font>
      <sz val="10.25"/>
      <color indexed="8"/>
      <name val="Arial"/>
      <family val="0"/>
    </font>
    <font>
      <sz val="10.25"/>
      <color indexed="15"/>
      <name val="Comic Sans MS"/>
      <family val="0"/>
    </font>
    <font>
      <b/>
      <sz val="15.5"/>
      <color indexed="9"/>
      <name val="Pristina"/>
      <family val="0"/>
    </font>
    <font>
      <b/>
      <sz val="10"/>
      <color indexed="18"/>
      <name val="Comic Sans MS"/>
      <family val="0"/>
    </font>
    <font>
      <b/>
      <i/>
      <sz val="12"/>
      <color indexed="9"/>
      <name val="Lucida Calligraphy"/>
      <family val="0"/>
    </font>
    <font>
      <sz val="12"/>
      <color indexed="8"/>
      <name val="Arial"/>
      <family val="0"/>
    </font>
    <font>
      <sz val="10"/>
      <color indexed="15"/>
      <name val="Comic Sans MS"/>
      <family val="0"/>
    </font>
    <font>
      <b/>
      <sz val="16"/>
      <color indexed="9"/>
      <name val="Pristina"/>
      <family val="0"/>
    </font>
    <font>
      <sz val="6.75"/>
      <color indexed="8"/>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48"/>
        <bgColor indexed="64"/>
      </patternFill>
    </fill>
  </fills>
  <borders count="5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medium"/>
      <right style="medium"/>
      <top style="medium"/>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medium"/>
      <top style="thin"/>
      <bottom style="medium"/>
    </border>
    <border>
      <left>
        <color indexed="63"/>
      </left>
      <right style="medium"/>
      <top style="thin"/>
      <bottom style="thin"/>
    </border>
    <border>
      <left>
        <color indexed="63"/>
      </left>
      <right style="medium"/>
      <top style="medium"/>
      <bottom style="medium"/>
    </border>
    <border>
      <left style="thin"/>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1" applyNumberFormat="0" applyAlignment="0" applyProtection="0"/>
    <xf numFmtId="0" fontId="26" fillId="0" borderId="2" applyNumberFormat="0" applyFill="0" applyAlignment="0" applyProtection="0"/>
    <xf numFmtId="0" fontId="27" fillId="17" borderId="3" applyNumberFormat="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2" borderId="0" applyNumberFormat="0" applyBorder="0" applyAlignment="0" applyProtection="0"/>
    <xf numFmtId="0" fontId="0" fillId="23" borderId="4" applyNumberFormat="0" applyFont="0" applyAlignment="0" applyProtection="0"/>
    <xf numFmtId="0" fontId="30" fillId="16" borderId="5"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 borderId="0" applyNumberFormat="0" applyBorder="0" applyAlignment="0" applyProtection="0"/>
    <xf numFmtId="0" fontId="3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44">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4" fontId="0" fillId="0" borderId="12" xfId="0" applyNumberFormat="1" applyFont="1" applyFill="1" applyBorder="1" applyAlignment="1">
      <alignment horizontal="center"/>
    </xf>
    <xf numFmtId="4" fontId="0" fillId="0" borderId="13" xfId="0" applyNumberFormat="1" applyFont="1" applyFill="1" applyBorder="1" applyAlignment="1">
      <alignment horizontal="center"/>
    </xf>
    <xf numFmtId="4" fontId="0" fillId="0" borderId="14" xfId="0" applyNumberFormat="1" applyFont="1" applyFill="1" applyBorder="1" applyAlignment="1">
      <alignment horizontal="center"/>
    </xf>
    <xf numFmtId="0" fontId="0" fillId="0" borderId="15" xfId="0" applyBorder="1" applyAlignment="1">
      <alignment horizontal="center"/>
    </xf>
    <xf numFmtId="0" fontId="1" fillId="0" borderId="0" xfId="0" applyFont="1" applyAlignment="1">
      <alignment/>
    </xf>
    <xf numFmtId="0" fontId="0" fillId="0" borderId="0" xfId="0" applyAlignment="1">
      <alignment wrapText="1"/>
    </xf>
    <xf numFmtId="0" fontId="1" fillId="0" borderId="0" xfId="0" applyFont="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0" fillId="0" borderId="0" xfId="0" applyAlignment="1">
      <alignment horizontal="justify" vertical="top" wrapText="1"/>
    </xf>
    <xf numFmtId="0" fontId="1" fillId="0" borderId="15" xfId="0" applyFont="1" applyBorder="1" applyAlignment="1">
      <alignment horizontal="center"/>
    </xf>
    <xf numFmtId="0" fontId="1" fillId="0" borderId="15" xfId="0" applyFont="1" applyFill="1" applyBorder="1" applyAlignment="1">
      <alignment horizontal="center"/>
    </xf>
    <xf numFmtId="0" fontId="0" fillId="0" borderId="15" xfId="0" applyFont="1" applyBorder="1" applyAlignment="1">
      <alignment horizontal="center"/>
    </xf>
    <xf numFmtId="0" fontId="0" fillId="0" borderId="0" xfId="0" applyFill="1" applyBorder="1" applyAlignment="1">
      <alignment horizontal="center"/>
    </xf>
    <xf numFmtId="0" fontId="1" fillId="0" borderId="0" xfId="0" applyFont="1" applyBorder="1" applyAlignment="1">
      <alignment horizontal="center"/>
    </xf>
    <xf numFmtId="0" fontId="0" fillId="0" borderId="15" xfId="0" applyBorder="1" applyAlignment="1">
      <alignment/>
    </xf>
    <xf numFmtId="0" fontId="0" fillId="0" borderId="0" xfId="0" applyBorder="1" applyAlignment="1">
      <alignment vertical="top" wrapText="1"/>
    </xf>
    <xf numFmtId="0" fontId="0" fillId="0" borderId="0" xfId="0" applyAlignment="1">
      <alignment horizontal="center"/>
    </xf>
    <xf numFmtId="0" fontId="8" fillId="0" borderId="0" xfId="0" applyFont="1" applyAlignment="1">
      <alignment vertical="center" wrapText="1"/>
    </xf>
    <xf numFmtId="0" fontId="1" fillId="3" borderId="15" xfId="0" applyFont="1" applyFill="1" applyBorder="1" applyAlignment="1">
      <alignment horizontal="center" vertical="center" wrapText="1"/>
    </xf>
    <xf numFmtId="0" fontId="1" fillId="3" borderId="15" xfId="0" applyFont="1" applyFill="1" applyBorder="1" applyAlignment="1" quotePrefix="1">
      <alignment horizontal="center" vertical="center" wrapText="1"/>
    </xf>
    <xf numFmtId="0" fontId="1" fillId="5" borderId="15" xfId="0" applyFont="1" applyFill="1" applyBorder="1" applyAlignment="1">
      <alignment horizontal="center" wrapText="1"/>
    </xf>
    <xf numFmtId="0" fontId="1" fillId="5" borderId="15" xfId="0" applyFont="1" applyFill="1" applyBorder="1" applyAlignment="1" quotePrefix="1">
      <alignment horizontal="center" wrapText="1"/>
    </xf>
    <xf numFmtId="0" fontId="1" fillId="0" borderId="15" xfId="0" applyFont="1" applyBorder="1" applyAlignment="1">
      <alignment wrapText="1"/>
    </xf>
    <xf numFmtId="172" fontId="9" fillId="0" borderId="15" xfId="43" applyNumberFormat="1" applyFont="1" applyBorder="1" applyAlignment="1">
      <alignment horizontal="center"/>
    </xf>
    <xf numFmtId="43" fontId="10" fillId="0" borderId="15" xfId="43" applyFont="1" applyBorder="1" applyAlignment="1">
      <alignment horizontal="center"/>
    </xf>
    <xf numFmtId="0" fontId="2" fillId="0" borderId="15" xfId="0" applyFont="1" applyBorder="1" applyAlignment="1">
      <alignment wrapText="1"/>
    </xf>
    <xf numFmtId="0" fontId="2" fillId="0" borderId="15" xfId="0" applyFont="1" applyBorder="1" applyAlignment="1">
      <alignment horizontal="center" wrapText="1"/>
    </xf>
    <xf numFmtId="172" fontId="1" fillId="0" borderId="15" xfId="43" applyNumberFormat="1" applyFont="1" applyBorder="1" applyAlignment="1">
      <alignment horizontal="center"/>
    </xf>
    <xf numFmtId="172" fontId="0" fillId="0" borderId="15" xfId="43" applyNumberFormat="1" applyBorder="1" applyAlignment="1">
      <alignment horizontal="center"/>
    </xf>
    <xf numFmtId="172" fontId="0" fillId="0" borderId="15" xfId="43" applyNumberFormat="1" applyFont="1" applyBorder="1" applyAlignment="1">
      <alignment horizontal="center"/>
    </xf>
    <xf numFmtId="172" fontId="6" fillId="0" borderId="15" xfId="43" applyNumberFormat="1" applyFont="1" applyBorder="1" applyAlignment="1">
      <alignment horizontal="center"/>
    </xf>
    <xf numFmtId="172" fontId="0" fillId="0" borderId="15" xfId="43" applyNumberFormat="1" applyFont="1" applyBorder="1" applyAlignment="1">
      <alignment horizontal="center"/>
    </xf>
    <xf numFmtId="172" fontId="11" fillId="0" borderId="15" xfId="43" applyNumberFormat="1" applyFont="1" applyBorder="1" applyAlignment="1">
      <alignment horizontal="center"/>
    </xf>
    <xf numFmtId="0" fontId="6" fillId="0" borderId="0" xfId="0" applyFont="1" applyAlignment="1">
      <alignment/>
    </xf>
    <xf numFmtId="2" fontId="6" fillId="0" borderId="0" xfId="0" applyNumberFormat="1" applyFont="1" applyAlignment="1">
      <alignment horizontal="center"/>
    </xf>
    <xf numFmtId="43" fontId="12" fillId="0" borderId="15" xfId="43" applyFont="1" applyBorder="1" applyAlignment="1">
      <alignment horizontal="center"/>
    </xf>
    <xf numFmtId="172" fontId="1" fillId="0" borderId="0" xfId="43" applyNumberFormat="1" applyFont="1" applyAlignment="1">
      <alignment horizontal="center"/>
    </xf>
    <xf numFmtId="0" fontId="1" fillId="10" borderId="15" xfId="0" applyFont="1" applyFill="1" applyBorder="1" applyAlignment="1">
      <alignment horizontal="center" vertical="center" wrapText="1"/>
    </xf>
    <xf numFmtId="0" fontId="1" fillId="10" borderId="15" xfId="0" applyFont="1" applyFill="1" applyBorder="1" applyAlignment="1" quotePrefix="1">
      <alignment horizontal="center" vertical="center" wrapText="1"/>
    </xf>
    <xf numFmtId="0" fontId="1" fillId="24" borderId="15" xfId="0" applyFont="1" applyFill="1" applyBorder="1" applyAlignment="1">
      <alignment horizontal="center" wrapText="1"/>
    </xf>
    <xf numFmtId="0" fontId="1" fillId="24" borderId="15" xfId="0" applyFont="1" applyFill="1" applyBorder="1" applyAlignment="1" quotePrefix="1">
      <alignment horizontal="center" wrapText="1"/>
    </xf>
    <xf numFmtId="0" fontId="0" fillId="0" borderId="0" xfId="0" applyBorder="1" applyAlignment="1">
      <alignment/>
    </xf>
    <xf numFmtId="0" fontId="0" fillId="0" borderId="0" xfId="0" applyBorder="1" applyAlignment="1">
      <alignment/>
    </xf>
    <xf numFmtId="0" fontId="0" fillId="0" borderId="24" xfId="0" applyBorder="1" applyAlignment="1">
      <alignment horizontal="center"/>
    </xf>
    <xf numFmtId="0" fontId="1" fillId="0" borderId="24" xfId="0" applyFont="1" applyBorder="1" applyAlignment="1">
      <alignment horizontal="center"/>
    </xf>
    <xf numFmtId="0" fontId="0" fillId="0" borderId="25" xfId="0" applyBorder="1" applyAlignment="1">
      <alignment/>
    </xf>
    <xf numFmtId="0" fontId="0" fillId="0" borderId="26" xfId="0" applyBorder="1" applyAlignment="1">
      <alignment/>
    </xf>
    <xf numFmtId="0" fontId="0" fillId="0" borderId="10" xfId="0" applyBorder="1" applyAlignment="1">
      <alignment/>
    </xf>
    <xf numFmtId="0" fontId="0" fillId="0" borderId="24" xfId="0" applyBorder="1" applyAlignment="1">
      <alignment/>
    </xf>
    <xf numFmtId="0" fontId="0" fillId="0" borderId="10" xfId="0" applyFill="1" applyBorder="1" applyAlignment="1">
      <alignment horizontal="right"/>
    </xf>
    <xf numFmtId="0" fontId="0" fillId="0" borderId="24" xfId="0" applyFont="1" applyBorder="1" applyAlignment="1">
      <alignment horizontal="center"/>
    </xf>
    <xf numFmtId="4" fontId="0" fillId="0" borderId="0" xfId="0" applyNumberFormat="1" applyFont="1" applyAlignment="1">
      <alignment vertical="center" wrapText="1"/>
    </xf>
    <xf numFmtId="0" fontId="0" fillId="0" borderId="15" xfId="0" applyFill="1" applyBorder="1" applyAlignment="1">
      <alignment wrapText="1"/>
    </xf>
    <xf numFmtId="0" fontId="0" fillId="0" borderId="27" xfId="0" applyFill="1" applyBorder="1" applyAlignment="1">
      <alignment wrapText="1"/>
    </xf>
    <xf numFmtId="0" fontId="0" fillId="0" borderId="15" xfId="0" applyFill="1" applyBorder="1" applyAlignment="1">
      <alignment/>
    </xf>
    <xf numFmtId="0" fontId="13" fillId="0" borderId="0" xfId="0" applyFont="1" applyAlignment="1">
      <alignment horizontal="center"/>
    </xf>
    <xf numFmtId="0" fontId="13" fillId="0" borderId="0" xfId="0" applyFont="1" applyAlignment="1">
      <alignment/>
    </xf>
    <xf numFmtId="4" fontId="2" fillId="0" borderId="15" xfId="0" applyNumberFormat="1" applyFont="1" applyBorder="1" applyAlignment="1">
      <alignment horizontal="center" vertical="center" wrapText="1"/>
    </xf>
    <xf numFmtId="0" fontId="0" fillId="0" borderId="28" xfId="0" applyFill="1" applyBorder="1" applyAlignment="1">
      <alignment wrapText="1"/>
    </xf>
    <xf numFmtId="0" fontId="13" fillId="0" borderId="0" xfId="0" applyFont="1" applyFill="1" applyAlignment="1">
      <alignment/>
    </xf>
    <xf numFmtId="0" fontId="13" fillId="0" borderId="0" xfId="0" applyFont="1" applyFill="1" applyAlignment="1">
      <alignment horizontal="center"/>
    </xf>
    <xf numFmtId="0" fontId="0" fillId="0" borderId="28" xfId="0" applyBorder="1" applyAlignment="1">
      <alignment/>
    </xf>
    <xf numFmtId="0" fontId="1" fillId="0" borderId="28" xfId="0" applyFont="1" applyBorder="1" applyAlignment="1">
      <alignment horizontal="center"/>
    </xf>
    <xf numFmtId="0" fontId="0" fillId="0" borderId="15" xfId="0" applyFill="1" applyBorder="1" applyAlignment="1">
      <alignment horizontal="center"/>
    </xf>
    <xf numFmtId="0" fontId="0" fillId="0" borderId="24" xfId="0" applyFill="1" applyBorder="1" applyAlignment="1">
      <alignment horizontal="center"/>
    </xf>
    <xf numFmtId="0" fontId="0" fillId="0" borderId="0" xfId="0" applyAlignment="1">
      <alignment vertical="center" wrapText="1"/>
    </xf>
    <xf numFmtId="0" fontId="1" fillId="0" borderId="29" xfId="0" applyFont="1" applyBorder="1" applyAlignment="1">
      <alignment horizontal="center" vertical="center" wrapText="1"/>
    </xf>
    <xf numFmtId="0" fontId="1" fillId="25"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4" fontId="0" fillId="0" borderId="32" xfId="0" applyNumberFormat="1" applyFont="1" applyFill="1" applyBorder="1" applyAlignment="1">
      <alignment horizontal="center"/>
    </xf>
    <xf numFmtId="4" fontId="0" fillId="25" borderId="32" xfId="0" applyNumberFormat="1" applyFont="1" applyFill="1" applyBorder="1" applyAlignment="1">
      <alignment horizontal="center"/>
    </xf>
    <xf numFmtId="0" fontId="0" fillId="0" borderId="23" xfId="0" applyBorder="1" applyAlignment="1">
      <alignment horizontal="center"/>
    </xf>
    <xf numFmtId="4" fontId="0" fillId="0" borderId="33" xfId="0" applyNumberFormat="1" applyFont="1" applyFill="1" applyBorder="1" applyAlignment="1">
      <alignment horizontal="center"/>
    </xf>
    <xf numFmtId="4" fontId="0" fillId="25" borderId="33" xfId="0" applyNumberFormat="1" applyFont="1" applyFill="1" applyBorder="1" applyAlignment="1">
      <alignment horizontal="center"/>
    </xf>
    <xf numFmtId="0" fontId="0" fillId="0" borderId="34" xfId="0" applyBorder="1" applyAlignment="1">
      <alignment horizontal="center"/>
    </xf>
    <xf numFmtId="4" fontId="0" fillId="25" borderId="35" xfId="0" applyNumberFormat="1" applyFont="1" applyFill="1" applyBorder="1" applyAlignment="1">
      <alignment horizontal="center"/>
    </xf>
    <xf numFmtId="0" fontId="0" fillId="0" borderId="36" xfId="0" applyBorder="1" applyAlignment="1">
      <alignment horizontal="center"/>
    </xf>
    <xf numFmtId="4" fontId="0" fillId="25" borderId="37" xfId="0" applyNumberFormat="1" applyFont="1" applyFill="1" applyBorder="1" applyAlignment="1">
      <alignment horizontal="center"/>
    </xf>
    <xf numFmtId="4" fontId="0" fillId="0" borderId="37" xfId="0" applyNumberFormat="1" applyFont="1" applyFill="1" applyBorder="1" applyAlignment="1">
      <alignment horizontal="center"/>
    </xf>
    <xf numFmtId="4" fontId="0" fillId="25" borderId="38" xfId="0" applyNumberFormat="1" applyFont="1" applyFill="1" applyBorder="1" applyAlignment="1">
      <alignment horizontal="center"/>
    </xf>
    <xf numFmtId="0" fontId="0" fillId="0" borderId="0" xfId="0" applyFill="1" applyAlignment="1">
      <alignment/>
    </xf>
    <xf numFmtId="0" fontId="13" fillId="0" borderId="32" xfId="0" applyFont="1" applyBorder="1" applyAlignment="1">
      <alignment vertical="center" wrapText="1"/>
    </xf>
    <xf numFmtId="0" fontId="13" fillId="0" borderId="33" xfId="0" applyFont="1" applyBorder="1" applyAlignment="1">
      <alignment vertical="center" wrapText="1"/>
    </xf>
    <xf numFmtId="0" fontId="13" fillId="0" borderId="37" xfId="0" applyFont="1" applyBorder="1" applyAlignment="1">
      <alignment vertical="center" wrapText="1"/>
    </xf>
    <xf numFmtId="0" fontId="13" fillId="0" borderId="0" xfId="0" applyFont="1" applyBorder="1" applyAlignment="1">
      <alignment vertical="center" wrapText="1"/>
    </xf>
    <xf numFmtId="0" fontId="0" fillId="0" borderId="0" xfId="0" applyBorder="1" applyAlignment="1">
      <alignment horizontal="center" vertical="top" wrapText="1"/>
    </xf>
    <xf numFmtId="0" fontId="0" fillId="0" borderId="39" xfId="0" applyBorder="1" applyAlignment="1">
      <alignment horizontal="center" vertical="top" wrapText="1"/>
    </xf>
    <xf numFmtId="0" fontId="0" fillId="0" borderId="32" xfId="0" applyBorder="1" applyAlignment="1">
      <alignment horizontal="center"/>
    </xf>
    <xf numFmtId="0" fontId="0" fillId="0" borderId="37" xfId="0" applyBorder="1" applyAlignment="1">
      <alignment horizontal="center"/>
    </xf>
    <xf numFmtId="0" fontId="0" fillId="0" borderId="10" xfId="0" applyBorder="1" applyAlignment="1">
      <alignment horizontal="center"/>
    </xf>
    <xf numFmtId="0" fontId="0" fillId="26" borderId="15" xfId="0" applyFill="1" applyBorder="1" applyAlignment="1">
      <alignment/>
    </xf>
    <xf numFmtId="0" fontId="0" fillId="26" borderId="15" xfId="0" applyFill="1" applyBorder="1" applyAlignment="1">
      <alignment wrapText="1"/>
    </xf>
    <xf numFmtId="0" fontId="0" fillId="26" borderId="15" xfId="0" applyFill="1" applyBorder="1" applyAlignment="1">
      <alignment/>
    </xf>
    <xf numFmtId="4" fontId="0" fillId="0" borderId="0" xfId="0" applyNumberFormat="1" applyAlignment="1">
      <alignment/>
    </xf>
    <xf numFmtId="0" fontId="15" fillId="10" borderId="11"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16" fillId="10" borderId="11" xfId="0" applyFont="1" applyFill="1" applyBorder="1" applyAlignment="1">
      <alignment horizontal="center" vertical="center" wrapText="1"/>
    </xf>
    <xf numFmtId="0" fontId="0" fillId="0" borderId="10" xfId="0" applyFill="1" applyBorder="1" applyAlignment="1">
      <alignment/>
    </xf>
    <xf numFmtId="0" fontId="1" fillId="0" borderId="0" xfId="0" applyFont="1" applyFill="1" applyBorder="1" applyAlignment="1">
      <alignment horizontal="center"/>
    </xf>
    <xf numFmtId="0" fontId="0" fillId="0" borderId="0" xfId="0" applyFill="1" applyAlignment="1">
      <alignment vertical="center" wrapText="1"/>
    </xf>
    <xf numFmtId="0" fontId="1" fillId="0" borderId="0" xfId="0" applyFont="1" applyFill="1" applyAlignment="1">
      <alignment/>
    </xf>
    <xf numFmtId="0" fontId="0" fillId="0" borderId="0" xfId="0" applyFill="1" applyAlignment="1">
      <alignment horizontal="center"/>
    </xf>
    <xf numFmtId="0" fontId="0" fillId="0" borderId="15" xfId="0" applyFont="1" applyFill="1" applyBorder="1" applyAlignment="1">
      <alignment horizontal="center"/>
    </xf>
    <xf numFmtId="0" fontId="0" fillId="0" borderId="25" xfId="0" applyFill="1" applyBorder="1" applyAlignment="1">
      <alignment horizontal="center"/>
    </xf>
    <xf numFmtId="0" fontId="0" fillId="0" borderId="0" xfId="0" applyFill="1" applyBorder="1" applyAlignment="1">
      <alignment/>
    </xf>
    <xf numFmtId="0" fontId="0" fillId="0" borderId="26" xfId="0" applyFill="1" applyBorder="1" applyAlignment="1">
      <alignment horizontal="center"/>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0" fillId="0" borderId="23" xfId="0" applyFill="1" applyBorder="1" applyAlignment="1">
      <alignment horizontal="center"/>
    </xf>
    <xf numFmtId="0" fontId="0" fillId="0" borderId="34" xfId="0" applyFill="1" applyBorder="1" applyAlignment="1">
      <alignment horizontal="center"/>
    </xf>
    <xf numFmtId="0" fontId="0" fillId="0" borderId="36" xfId="0" applyFill="1" applyBorder="1" applyAlignment="1">
      <alignment horizontal="center"/>
    </xf>
    <xf numFmtId="0" fontId="1" fillId="0" borderId="24" xfId="0" applyFont="1" applyFill="1" applyBorder="1" applyAlignment="1">
      <alignment horizontal="center"/>
    </xf>
    <xf numFmtId="0" fontId="0" fillId="0" borderId="20" xfId="0" applyFill="1" applyBorder="1" applyAlignment="1">
      <alignment horizontal="center"/>
    </xf>
    <xf numFmtId="0" fontId="0" fillId="0" borderId="0" xfId="0" applyFill="1" applyBorder="1" applyAlignment="1">
      <alignment vertical="top" wrapText="1"/>
    </xf>
    <xf numFmtId="0" fontId="0" fillId="0" borderId="25" xfId="0" applyFill="1" applyBorder="1" applyAlignment="1">
      <alignment/>
    </xf>
    <xf numFmtId="0" fontId="0" fillId="0" borderId="26" xfId="0" applyFill="1" applyBorder="1" applyAlignment="1">
      <alignment/>
    </xf>
    <xf numFmtId="0" fontId="13" fillId="0" borderId="32" xfId="0" applyFont="1" applyFill="1" applyBorder="1" applyAlignment="1">
      <alignment vertical="center" wrapText="1"/>
    </xf>
    <xf numFmtId="0" fontId="13" fillId="0" borderId="33" xfId="0" applyFont="1" applyFill="1" applyBorder="1" applyAlignment="1">
      <alignment vertical="center" wrapText="1"/>
    </xf>
    <xf numFmtId="0" fontId="13" fillId="0" borderId="37" xfId="0" applyFont="1" applyFill="1" applyBorder="1" applyAlignment="1">
      <alignment vertical="center" wrapText="1"/>
    </xf>
    <xf numFmtId="0" fontId="0" fillId="0" borderId="24" xfId="0" applyFill="1" applyBorder="1" applyAlignment="1">
      <alignment/>
    </xf>
    <xf numFmtId="0" fontId="0" fillId="0" borderId="0" xfId="0" applyFont="1" applyFill="1" applyAlignment="1">
      <alignment/>
    </xf>
    <xf numFmtId="0" fontId="0" fillId="0" borderId="24" xfId="0" applyFont="1" applyFill="1" applyBorder="1" applyAlignment="1">
      <alignment/>
    </xf>
    <xf numFmtId="0" fontId="0" fillId="0" borderId="25" xfId="0" applyFont="1" applyFill="1" applyBorder="1" applyAlignment="1">
      <alignment horizontal="center"/>
    </xf>
    <xf numFmtId="0" fontId="0" fillId="0" borderId="0" xfId="0" applyFont="1" applyFill="1" applyBorder="1" applyAlignment="1">
      <alignment horizontal="center"/>
    </xf>
    <xf numFmtId="0" fontId="0" fillId="0" borderId="26" xfId="0" applyFont="1" applyFill="1" applyBorder="1" applyAlignment="1">
      <alignment horizontal="center"/>
    </xf>
    <xf numFmtId="0" fontId="0" fillId="0" borderId="10" xfId="0" applyFont="1" applyFill="1" applyBorder="1" applyAlignment="1">
      <alignment horizontal="center"/>
    </xf>
    <xf numFmtId="0" fontId="14" fillId="0" borderId="0" xfId="0" applyFont="1" applyFill="1" applyAlignment="1">
      <alignment/>
    </xf>
    <xf numFmtId="0" fontId="0" fillId="0" borderId="0" xfId="0" applyFont="1" applyAlignment="1">
      <alignment/>
    </xf>
    <xf numFmtId="0" fontId="0" fillId="25" borderId="34" xfId="0" applyFill="1" applyBorder="1" applyAlignment="1">
      <alignment horizontal="center"/>
    </xf>
    <xf numFmtId="4" fontId="0" fillId="25" borderId="33" xfId="0" applyNumberFormat="1" applyFont="1" applyFill="1" applyBorder="1" applyAlignment="1">
      <alignment horizontal="center"/>
    </xf>
    <xf numFmtId="4" fontId="0" fillId="25" borderId="37" xfId="0" applyNumberFormat="1" applyFont="1" applyFill="1" applyBorder="1" applyAlignment="1">
      <alignment horizontal="center"/>
    </xf>
    <xf numFmtId="4" fontId="0" fillId="25" borderId="35" xfId="0" applyNumberFormat="1" applyFont="1" applyFill="1" applyBorder="1" applyAlignment="1">
      <alignment horizontal="center"/>
    </xf>
    <xf numFmtId="0" fontId="0" fillId="0" borderId="40" xfId="0" applyFill="1" applyBorder="1" applyAlignment="1">
      <alignment horizontal="center"/>
    </xf>
    <xf numFmtId="0" fontId="1" fillId="25" borderId="30" xfId="0" applyFont="1" applyFill="1" applyBorder="1" applyAlignment="1">
      <alignment horizontal="center" vertical="center" wrapText="1"/>
    </xf>
    <xf numFmtId="4" fontId="0" fillId="25" borderId="32" xfId="0" applyNumberFormat="1" applyFont="1" applyFill="1" applyBorder="1" applyAlignment="1">
      <alignment horizontal="center"/>
    </xf>
    <xf numFmtId="4" fontId="0" fillId="25" borderId="38" xfId="0" applyNumberFormat="1" applyFont="1" applyFill="1" applyBorder="1" applyAlignment="1">
      <alignment horizontal="center"/>
    </xf>
    <xf numFmtId="0" fontId="15" fillId="10" borderId="11"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0" fillId="0" borderId="0" xfId="0" applyFill="1" applyBorder="1" applyAlignment="1">
      <alignment horizontal="right"/>
    </xf>
    <xf numFmtId="0" fontId="2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22" fillId="0" borderId="0" xfId="0" applyFont="1" applyBorder="1" applyAlignment="1">
      <alignment horizontal="center" vertical="center" wrapText="1"/>
    </xf>
    <xf numFmtId="0" fontId="2" fillId="0" borderId="0" xfId="0" applyFont="1" applyBorder="1" applyAlignment="1">
      <alignment horizontal="center" vertical="center" wrapText="1"/>
    </xf>
    <xf numFmtId="2" fontId="2"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0" fontId="0" fillId="0" borderId="41" xfId="0" applyBorder="1" applyAlignment="1">
      <alignment wrapText="1"/>
    </xf>
    <xf numFmtId="0" fontId="0" fillId="0" borderId="0" xfId="0" applyBorder="1" applyAlignment="1">
      <alignment wrapText="1"/>
    </xf>
    <xf numFmtId="0" fontId="0" fillId="0" borderId="31" xfId="0" applyBorder="1" applyAlignment="1">
      <alignment wrapText="1"/>
    </xf>
    <xf numFmtId="0" fontId="0" fillId="0" borderId="16" xfId="0" applyBorder="1" applyAlignment="1">
      <alignment wrapText="1"/>
    </xf>
    <xf numFmtId="0" fontId="0" fillId="0" borderId="17" xfId="0" applyBorder="1" applyAlignment="1">
      <alignment wrapText="1"/>
    </xf>
    <xf numFmtId="0" fontId="1" fillId="0" borderId="0" xfId="0" applyFont="1" applyAlignment="1">
      <alignment/>
    </xf>
    <xf numFmtId="0" fontId="0" fillId="0" borderId="0" xfId="0" applyAlignment="1">
      <alignment/>
    </xf>
    <xf numFmtId="0" fontId="2" fillId="0" borderId="15" xfId="0" applyNumberFormat="1" applyFont="1" applyBorder="1" applyAlignment="1">
      <alignment horizontal="justify" vertical="justify" wrapText="1"/>
    </xf>
    <xf numFmtId="0" fontId="2" fillId="0" borderId="15" xfId="0" applyFont="1" applyBorder="1" applyAlignment="1">
      <alignment horizontal="justify" vertical="justify" wrapText="1"/>
    </xf>
    <xf numFmtId="0" fontId="2" fillId="0" borderId="15" xfId="0" applyFont="1" applyBorder="1" applyAlignment="1">
      <alignment/>
    </xf>
    <xf numFmtId="0" fontId="1" fillId="0" borderId="15" xfId="0" applyFont="1" applyBorder="1" applyAlignment="1">
      <alignment/>
    </xf>
    <xf numFmtId="0" fontId="0" fillId="0" borderId="15" xfId="0" applyBorder="1" applyAlignment="1">
      <alignment/>
    </xf>
    <xf numFmtId="0" fontId="0" fillId="0" borderId="29" xfId="0" applyFont="1" applyBorder="1" applyAlignment="1">
      <alignment horizontal="center" vertical="center"/>
    </xf>
    <xf numFmtId="0" fontId="0" fillId="0" borderId="41" xfId="0" applyFont="1" applyBorder="1" applyAlignment="1">
      <alignment horizontal="center" vertical="center"/>
    </xf>
    <xf numFmtId="0" fontId="0" fillId="0" borderId="16" xfId="0" applyFont="1" applyBorder="1" applyAlignment="1">
      <alignment horizontal="center" vertical="center"/>
    </xf>
    <xf numFmtId="0" fontId="1" fillId="0" borderId="24" xfId="0" applyFont="1" applyBorder="1" applyAlignment="1">
      <alignment/>
    </xf>
    <xf numFmtId="0" fontId="1" fillId="0" borderId="42" xfId="0" applyFont="1" applyBorder="1" applyAlignment="1">
      <alignment/>
    </xf>
    <xf numFmtId="0" fontId="1" fillId="0" borderId="43" xfId="0" applyFont="1" applyBorder="1" applyAlignment="1">
      <alignment/>
    </xf>
    <xf numFmtId="0" fontId="0" fillId="0" borderId="29" xfId="0" applyBorder="1" applyAlignment="1">
      <alignment wrapText="1"/>
    </xf>
    <xf numFmtId="0" fontId="0" fillId="0" borderId="44" xfId="0" applyBorder="1" applyAlignment="1">
      <alignment wrapText="1"/>
    </xf>
    <xf numFmtId="0" fontId="0" fillId="0" borderId="45" xfId="0" applyBorder="1" applyAlignment="1">
      <alignment wrapText="1"/>
    </xf>
    <xf numFmtId="0" fontId="0" fillId="0" borderId="46" xfId="0" applyBorder="1" applyAlignment="1">
      <alignment wrapText="1"/>
    </xf>
    <xf numFmtId="0" fontId="0" fillId="0" borderId="15" xfId="0" applyBorder="1" applyAlignment="1">
      <alignment horizontal="center" vertical="center"/>
    </xf>
    <xf numFmtId="0" fontId="1" fillId="0" borderId="27" xfId="0" applyFont="1" applyFill="1" applyBorder="1" applyAlignment="1">
      <alignment/>
    </xf>
    <xf numFmtId="0" fontId="1" fillId="0" borderId="28" xfId="0" applyFont="1" applyFill="1" applyBorder="1" applyAlignment="1">
      <alignment/>
    </xf>
    <xf numFmtId="0" fontId="0" fillId="0" borderId="27" xfId="0" applyBorder="1" applyAlignment="1">
      <alignment horizontal="center" vertical="center"/>
    </xf>
    <xf numFmtId="0" fontId="0" fillId="0" borderId="29" xfId="0" applyBorder="1" applyAlignment="1">
      <alignment horizontal="justify" vertical="top" wrapText="1"/>
    </xf>
    <xf numFmtId="0" fontId="0" fillId="0" borderId="44" xfId="0" applyBorder="1" applyAlignment="1">
      <alignment horizontal="justify" vertical="top" wrapText="1"/>
    </xf>
    <xf numFmtId="0" fontId="0" fillId="0" borderId="45" xfId="0" applyBorder="1" applyAlignment="1">
      <alignment horizontal="justify" vertical="top" wrapText="1"/>
    </xf>
    <xf numFmtId="0" fontId="0" fillId="0" borderId="41" xfId="0" applyBorder="1" applyAlignment="1">
      <alignment horizontal="justify" vertical="top" wrapText="1"/>
    </xf>
    <xf numFmtId="0" fontId="0" fillId="0" borderId="0" xfId="0" applyBorder="1" applyAlignment="1">
      <alignment horizontal="justify" vertical="top" wrapText="1"/>
    </xf>
    <xf numFmtId="0" fontId="0" fillId="0" borderId="31" xfId="0" applyBorder="1" applyAlignment="1">
      <alignment horizontal="justify" vertical="top" wrapText="1"/>
    </xf>
    <xf numFmtId="0" fontId="0" fillId="0" borderId="16" xfId="0" applyBorder="1" applyAlignment="1">
      <alignment horizontal="justify" vertical="top" wrapText="1"/>
    </xf>
    <xf numFmtId="0" fontId="0" fillId="0" borderId="17" xfId="0" applyBorder="1" applyAlignment="1">
      <alignment horizontal="justify" vertical="top" wrapText="1"/>
    </xf>
    <xf numFmtId="0" fontId="0" fillId="0" borderId="46" xfId="0" applyBorder="1" applyAlignment="1">
      <alignment horizontal="justify" vertical="top" wrapText="1"/>
    </xf>
    <xf numFmtId="0" fontId="0" fillId="0" borderId="47" xfId="0" applyFont="1"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0" fillId="0" borderId="0" xfId="0" applyBorder="1" applyAlignment="1">
      <alignment vertical="top" wrapText="1"/>
    </xf>
    <xf numFmtId="0" fontId="0" fillId="0" borderId="51" xfId="0" applyBorder="1" applyAlignment="1">
      <alignment vertical="top" wrapText="1"/>
    </xf>
    <xf numFmtId="0" fontId="0" fillId="0" borderId="52" xfId="0"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0" fillId="0" borderId="29" xfId="0" applyBorder="1"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41" xfId="0" applyBorder="1" applyAlignment="1">
      <alignment vertical="top" wrapText="1"/>
    </xf>
    <xf numFmtId="0" fontId="0" fillId="0" borderId="31"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46" xfId="0" applyBorder="1" applyAlignment="1">
      <alignment vertical="top" wrapText="1"/>
    </xf>
    <xf numFmtId="0" fontId="0" fillId="0" borderId="29" xfId="0" applyBorder="1" applyAlignment="1">
      <alignment horizontal="center" vertical="top" wrapText="1"/>
    </xf>
    <xf numFmtId="0" fontId="0" fillId="0" borderId="44" xfId="0" applyBorder="1" applyAlignment="1">
      <alignment horizontal="center" vertical="top" wrapText="1"/>
    </xf>
    <xf numFmtId="0" fontId="0" fillId="0" borderId="45" xfId="0" applyBorder="1" applyAlignment="1">
      <alignment horizontal="center" vertical="top" wrapText="1"/>
    </xf>
    <xf numFmtId="0" fontId="0" fillId="0" borderId="41" xfId="0" applyBorder="1" applyAlignment="1">
      <alignment horizontal="center" vertical="top" wrapText="1"/>
    </xf>
    <xf numFmtId="0" fontId="0" fillId="0" borderId="0" xfId="0" applyBorder="1" applyAlignment="1">
      <alignment horizontal="center" vertical="top" wrapText="1"/>
    </xf>
    <xf numFmtId="0" fontId="0" fillId="0" borderId="31"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46" xfId="0" applyBorder="1" applyAlignment="1">
      <alignment horizontal="center" vertical="top" wrapText="1"/>
    </xf>
    <xf numFmtId="0" fontId="0" fillId="0" borderId="47" xfId="0" applyBorder="1" applyAlignment="1">
      <alignment vertical="top" wrapText="1"/>
    </xf>
    <xf numFmtId="0" fontId="1" fillId="25" borderId="0" xfId="0" applyFont="1" applyFill="1" applyAlignment="1">
      <alignment/>
    </xf>
    <xf numFmtId="0" fontId="1" fillId="25" borderId="11" xfId="0" applyFont="1" applyFill="1" applyBorder="1" applyAlignment="1">
      <alignment horizontal="center" vertical="center" wrapText="1"/>
    </xf>
    <xf numFmtId="0" fontId="0" fillId="0" borderId="39" xfId="0" applyBorder="1" applyAlignment="1">
      <alignment horizontal="center" vertical="center" wrapText="1"/>
    </xf>
    <xf numFmtId="0" fontId="2" fillId="0" borderId="25" xfId="0" applyFont="1" applyBorder="1" applyAlignment="1">
      <alignment vertical="center" wrapText="1"/>
    </xf>
    <xf numFmtId="0" fontId="2" fillId="0" borderId="30" xfId="0" applyFont="1" applyBorder="1" applyAlignment="1">
      <alignment vertical="center" wrapText="1"/>
    </xf>
    <xf numFmtId="0" fontId="2" fillId="0" borderId="26" xfId="0" applyFont="1" applyBorder="1" applyAlignment="1">
      <alignment vertical="center" wrapText="1"/>
    </xf>
    <xf numFmtId="0" fontId="2" fillId="0" borderId="25" xfId="0" applyFont="1" applyFill="1" applyBorder="1" applyAlignment="1">
      <alignment vertical="center" wrapText="1"/>
    </xf>
    <xf numFmtId="0" fontId="2" fillId="0" borderId="30" xfId="0" applyFont="1" applyFill="1" applyBorder="1" applyAlignment="1">
      <alignment vertical="center" wrapText="1"/>
    </xf>
    <xf numFmtId="0" fontId="2" fillId="0" borderId="26" xfId="0" applyFont="1" applyFill="1" applyBorder="1" applyAlignment="1">
      <alignment vertical="center" wrapText="1"/>
    </xf>
    <xf numFmtId="0" fontId="1" fillId="25" borderId="11" xfId="0" applyFont="1" applyFill="1" applyBorder="1" applyAlignment="1">
      <alignment horizontal="center" vertical="center" wrapText="1"/>
    </xf>
    <xf numFmtId="0" fontId="0" fillId="25" borderId="39" xfId="0" applyFill="1" applyBorder="1" applyAlignment="1">
      <alignment horizontal="center" vertical="center" wrapText="1"/>
    </xf>
    <xf numFmtId="0" fontId="5" fillId="8" borderId="15" xfId="0" applyFont="1" applyFill="1" applyBorder="1" applyAlignment="1">
      <alignment horizontal="center"/>
    </xf>
    <xf numFmtId="0" fontId="0" fillId="0" borderId="15" xfId="0" applyFont="1" applyBorder="1" applyAlignment="1">
      <alignment horizontal="center"/>
    </xf>
    <xf numFmtId="0" fontId="4" fillId="27" borderId="15" xfId="0" applyFont="1" applyFill="1" applyBorder="1" applyAlignment="1">
      <alignment horizontal="center"/>
    </xf>
    <xf numFmtId="0" fontId="4" fillId="19" borderId="15" xfId="0" applyFont="1" applyFill="1" applyBorder="1" applyAlignment="1">
      <alignment horizontal="center"/>
    </xf>
    <xf numFmtId="0" fontId="7" fillId="0" borderId="24" xfId="0" applyFont="1" applyBorder="1" applyAlignment="1">
      <alignment horizontal="center"/>
    </xf>
    <xf numFmtId="0" fontId="7" fillId="0" borderId="43" xfId="0" applyFont="1" applyBorder="1" applyAlignment="1">
      <alignment horizontal="center"/>
    </xf>
    <xf numFmtId="0" fontId="1" fillId="0" borderId="0" xfId="0" applyFont="1" applyFill="1" applyAlignment="1">
      <alignment/>
    </xf>
    <xf numFmtId="0" fontId="1" fillId="18" borderId="15" xfId="0" applyFont="1" applyFill="1" applyBorder="1" applyAlignment="1">
      <alignment horizontal="center"/>
    </xf>
    <xf numFmtId="0" fontId="1" fillId="19" borderId="15" xfId="0" applyFont="1" applyFill="1" applyBorder="1" applyAlignment="1">
      <alignment horizontal="center"/>
    </xf>
    <xf numFmtId="0" fontId="0" fillId="0" borderId="0" xfId="0" applyFill="1" applyAlignment="1">
      <alignment/>
    </xf>
    <xf numFmtId="0" fontId="0" fillId="0" borderId="15" xfId="0" applyFont="1" applyFill="1" applyBorder="1" applyAlignment="1">
      <alignment horizontal="center"/>
    </xf>
    <xf numFmtId="0" fontId="1" fillId="0" borderId="15" xfId="0" applyFont="1" applyFill="1" applyBorder="1" applyAlignment="1">
      <alignment horizontal="center"/>
    </xf>
    <xf numFmtId="0" fontId="5" fillId="0" borderId="15" xfId="0" applyFont="1" applyFill="1" applyBorder="1" applyAlignment="1">
      <alignment horizontal="center"/>
    </xf>
    <xf numFmtId="172" fontId="0" fillId="0" borderId="15" xfId="43" applyNumberFormat="1" applyFont="1" applyBorder="1" applyAlignment="1">
      <alignment horizont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FFFFFF"/>
                </a:solidFill>
                <a:latin typeface="Arial"/>
                <a:ea typeface="Arial"/>
                <a:cs typeface="Arial"/>
              </a:rPr>
              <a:t>DISTRIBUZIONE VALUTAZIONI PER CATEGORIA PROFESSIONALE</a:t>
            </a:r>
          </a:p>
        </c:rich>
      </c:tx>
      <c:layout>
        <c:manualLayout>
          <c:xMode val="factor"/>
          <c:yMode val="factor"/>
          <c:x val="0.02075"/>
          <c:y val="0.02375"/>
        </c:manualLayout>
      </c:layout>
      <c:spPr>
        <a:noFill/>
        <a:ln>
          <a:noFill/>
        </a:ln>
      </c:spPr>
    </c:title>
    <c:plotArea>
      <c:layout>
        <c:manualLayout>
          <c:xMode val="edge"/>
          <c:yMode val="edge"/>
          <c:x val="0.07625"/>
          <c:y val="0.12725"/>
          <c:w val="0.90325"/>
          <c:h val="0.773"/>
        </c:manualLayout>
      </c:layout>
      <c:barChart>
        <c:barDir val="col"/>
        <c:grouping val="clustered"/>
        <c:varyColors val="0"/>
        <c:ser>
          <c:idx val="0"/>
          <c:order val="0"/>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CC99FF"/>
              </a:solidFill>
              <a:ln w="12700">
                <a:solidFill>
                  <a:srgbClr val="000000"/>
                </a:solidFill>
              </a:ln>
            </c:spPr>
          </c:dPt>
          <c:dPt>
            <c:idx val="7"/>
            <c:invertIfNegative val="0"/>
            <c:spPr>
              <a:solidFill>
                <a:srgbClr val="CC99FF"/>
              </a:solidFill>
              <a:ln w="12700">
                <a:solidFill>
                  <a:srgbClr val="000000"/>
                </a:solidFill>
              </a:ln>
            </c:spPr>
          </c:dPt>
          <c:dPt>
            <c:idx val="10"/>
            <c:invertIfNegative val="0"/>
            <c:spPr>
              <a:solidFill>
                <a:srgbClr val="CC99FF"/>
              </a:solidFill>
              <a:ln w="12700">
                <a:solidFill>
                  <a:srgbClr val="000000"/>
                </a:solidFill>
              </a:ln>
            </c:spPr>
          </c:dPt>
          <c:dPt>
            <c:idx val="14"/>
            <c:invertIfNegative val="0"/>
            <c:spPr>
              <a:solidFill>
                <a:srgbClr val="CC99FF"/>
              </a:solidFill>
              <a:ln w="12700">
                <a:solidFill>
                  <a:srgbClr val="000000"/>
                </a:solidFill>
              </a:ln>
            </c:spPr>
          </c:dPt>
          <c:dPt>
            <c:idx val="17"/>
            <c:invertIfNegative val="0"/>
            <c:spPr>
              <a:gradFill rotWithShape="1">
                <a:gsLst>
                  <a:gs pos="0">
                    <a:srgbClr val="FF8080"/>
                  </a:gs>
                  <a:gs pos="100000">
                    <a:srgbClr val="FFFFFF"/>
                  </a:gs>
                </a:gsLst>
                <a:lin ang="5400000" scaled="1"/>
              </a:gradFill>
              <a:ln w="12700">
                <a:solidFill>
                  <a:srgbClr val="000000"/>
                </a:solidFill>
              </a:ln>
            </c:spPr>
          </c:dPt>
          <c:dPt>
            <c:idx val="18"/>
            <c:invertIfNegative val="0"/>
            <c:spPr>
              <a:solidFill>
                <a:srgbClr val="CC99FF"/>
              </a:solidFill>
              <a:ln w="12700">
                <a:solidFill>
                  <a:srgbClr val="000000"/>
                </a:solidFill>
              </a:ln>
            </c:spPr>
          </c:dPt>
          <c:dPt>
            <c:idx val="22"/>
            <c:invertIfNegative val="0"/>
            <c:spPr>
              <a:solidFill>
                <a:srgbClr val="CC99FF"/>
              </a:solidFill>
              <a:ln w="12700">
                <a:solidFill>
                  <a:srgbClr val="000000"/>
                </a:solidFill>
              </a:ln>
            </c:spPr>
          </c:dPt>
          <c:dLbls>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multiLvlStrRef>
              <c:f>'tabelle dati COMPARTO'!$B$5:$C$28</c:f>
              <c:multiLvlStrCache>
                <c:ptCount val="24"/>
                <c:lvl>
                  <c:pt idx="0">
                    <c:v>A</c:v>
                  </c:pt>
                  <c:pt idx="1">
                    <c:v>B</c:v>
                  </c:pt>
                  <c:pt idx="2">
                    <c:v>C</c:v>
                  </c:pt>
                  <c:pt idx="3">
                    <c:v>D</c:v>
                  </c:pt>
                  <c:pt idx="4">
                    <c:v>A</c:v>
                  </c:pt>
                  <c:pt idx="5">
                    <c:v>B</c:v>
                  </c:pt>
                  <c:pt idx="6">
                    <c:v>C</c:v>
                  </c:pt>
                  <c:pt idx="7">
                    <c:v>D</c:v>
                  </c:pt>
                  <c:pt idx="8">
                    <c:v>A</c:v>
                  </c:pt>
                  <c:pt idx="9">
                    <c:v>B</c:v>
                  </c:pt>
                  <c:pt idx="10">
                    <c:v>C</c:v>
                  </c:pt>
                  <c:pt idx="11">
                    <c:v>D</c:v>
                  </c:pt>
                  <c:pt idx="12">
                    <c:v>A</c:v>
                  </c:pt>
                  <c:pt idx="13">
                    <c:v>B</c:v>
                  </c:pt>
                  <c:pt idx="14">
                    <c:v>C</c:v>
                  </c:pt>
                  <c:pt idx="15">
                    <c:v>D</c:v>
                  </c:pt>
                  <c:pt idx="16">
                    <c:v>A</c:v>
                  </c:pt>
                  <c:pt idx="17">
                    <c:v>B</c:v>
                  </c:pt>
                  <c:pt idx="18">
                    <c:v>C</c:v>
                  </c:pt>
                  <c:pt idx="19">
                    <c:v>D</c:v>
                  </c:pt>
                  <c:pt idx="20">
                    <c:v>A</c:v>
                  </c:pt>
                  <c:pt idx="21">
                    <c:v>B</c:v>
                  </c:pt>
                  <c:pt idx="22">
                    <c:v>C</c:v>
                  </c:pt>
                  <c:pt idx="23">
                    <c:v>D</c:v>
                  </c:pt>
                </c:lvl>
                <c:lvl>
                  <c:pt idx="0">
                    <c:v>A</c:v>
                  </c:pt>
                  <c:pt idx="4">
                    <c:v>B</c:v>
                  </c:pt>
                  <c:pt idx="8">
                    <c:v>BS</c:v>
                  </c:pt>
                  <c:pt idx="12">
                    <c:v>C</c:v>
                  </c:pt>
                  <c:pt idx="16">
                    <c:v>D</c:v>
                  </c:pt>
                  <c:pt idx="20">
                    <c:v>DS</c:v>
                  </c:pt>
                </c:lvl>
              </c:multiLvlStrCache>
            </c:multiLvlStrRef>
          </c:cat>
          <c:val>
            <c:numRef>
              <c:f>'tabelle dati COMPARTO'!$D$5:$D$28</c:f>
              <c:numCache>
                <c:ptCount val="24"/>
                <c:pt idx="0">
                  <c:v>0</c:v>
                </c:pt>
                <c:pt idx="1">
                  <c:v>1</c:v>
                </c:pt>
                <c:pt idx="2">
                  <c:v>9</c:v>
                </c:pt>
                <c:pt idx="3">
                  <c:v>32</c:v>
                </c:pt>
                <c:pt idx="4">
                  <c:v>0</c:v>
                </c:pt>
                <c:pt idx="5">
                  <c:v>6</c:v>
                </c:pt>
                <c:pt idx="6">
                  <c:v>23</c:v>
                </c:pt>
                <c:pt idx="7">
                  <c:v>116</c:v>
                </c:pt>
                <c:pt idx="8">
                  <c:v>0</c:v>
                </c:pt>
                <c:pt idx="9">
                  <c:v>4</c:v>
                </c:pt>
                <c:pt idx="10">
                  <c:v>92</c:v>
                </c:pt>
                <c:pt idx="11">
                  <c:v>533</c:v>
                </c:pt>
                <c:pt idx="12">
                  <c:v>0</c:v>
                </c:pt>
                <c:pt idx="13">
                  <c:v>2</c:v>
                </c:pt>
                <c:pt idx="14">
                  <c:v>10</c:v>
                </c:pt>
                <c:pt idx="15">
                  <c:v>192</c:v>
                </c:pt>
                <c:pt idx="16">
                  <c:v>0</c:v>
                </c:pt>
                <c:pt idx="17">
                  <c:v>14</c:v>
                </c:pt>
                <c:pt idx="18">
                  <c:v>358</c:v>
                </c:pt>
                <c:pt idx="19">
                  <c:v>2106</c:v>
                </c:pt>
                <c:pt idx="20">
                  <c:v>0</c:v>
                </c:pt>
                <c:pt idx="21">
                  <c:v>0</c:v>
                </c:pt>
                <c:pt idx="22">
                  <c:v>16</c:v>
                </c:pt>
                <c:pt idx="23">
                  <c:v>123</c:v>
                </c:pt>
              </c:numCache>
            </c:numRef>
          </c:val>
        </c:ser>
        <c:axId val="61709298"/>
        <c:axId val="18512771"/>
      </c:barChart>
      <c:catAx>
        <c:axId val="61709298"/>
        <c:scaling>
          <c:orientation val="minMax"/>
        </c:scaling>
        <c:axPos val="b"/>
        <c:title>
          <c:tx>
            <c:rich>
              <a:bodyPr vert="horz" rot="0" anchor="ctr"/>
              <a:lstStyle/>
              <a:p>
                <a:pPr algn="ctr">
                  <a:defRPr/>
                </a:pPr>
                <a:r>
                  <a:rPr lang="en-US" cap="none" sz="1000" b="0" i="0" u="none" baseline="0">
                    <a:solidFill>
                      <a:srgbClr val="FFFFFF"/>
                    </a:solidFill>
                    <a:latin typeface="Arial"/>
                    <a:ea typeface="Arial"/>
                    <a:cs typeface="Arial"/>
                  </a:rPr>
                  <a:t>Categorie- valutazione</a:t>
                </a:r>
              </a:p>
            </c:rich>
          </c:tx>
          <c:layout>
            <c:manualLayout>
              <c:xMode val="factor"/>
              <c:yMode val="factor"/>
              <c:x val="-0.08425"/>
              <c:y val="0.00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FFFFFF"/>
                </a:solidFill>
              </a:defRPr>
            </a:pPr>
          </a:p>
        </c:txPr>
        <c:crossAx val="18512771"/>
        <c:crosses val="autoZero"/>
        <c:auto val="1"/>
        <c:lblOffset val="100"/>
        <c:tickLblSkip val="1"/>
        <c:noMultiLvlLbl val="0"/>
      </c:catAx>
      <c:valAx>
        <c:axId val="18512771"/>
        <c:scaling>
          <c:orientation val="minMax"/>
        </c:scaling>
        <c:axPos val="l"/>
        <c:title>
          <c:tx>
            <c:rich>
              <a:bodyPr vert="horz" rot="-5400000" anchor="ctr"/>
              <a:lstStyle/>
              <a:p>
                <a:pPr algn="ctr">
                  <a:defRPr/>
                </a:pPr>
                <a:r>
                  <a:rPr lang="en-US" cap="none" sz="1000" b="0" i="0" u="none" baseline="0">
                    <a:solidFill>
                      <a:srgbClr val="FFFFFF"/>
                    </a:solidFill>
                    <a:latin typeface="Arial"/>
                    <a:ea typeface="Arial"/>
                    <a:cs typeface="Arial"/>
                  </a:rPr>
                  <a:t>n. dipendenti</a:t>
                </a:r>
              </a:p>
            </c:rich>
          </c:tx>
          <c:layout>
            <c:manualLayout>
              <c:xMode val="factor"/>
              <c:yMode val="factor"/>
              <c:x val="-0.03675"/>
              <c:y val="-0.00775"/>
            </c:manualLayout>
          </c:layout>
          <c:overlay val="0"/>
          <c:spPr>
            <a:noFill/>
            <a:ln>
              <a:noFill/>
            </a:ln>
          </c:spPr>
        </c:title>
        <c:majorGridlines>
          <c:spPr>
            <a:ln w="3175">
              <a:solidFill>
                <a:srgbClr val="00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FFFFFF"/>
                </a:solidFill>
              </a:defRPr>
            </a:pPr>
          </a:p>
        </c:txPr>
        <c:crossAx val="61709298"/>
        <c:crossesAt val="1"/>
        <c:crossBetween val="between"/>
        <c:dispUnits/>
      </c:valAx>
      <c:spPr>
        <a:gradFill rotWithShape="1">
          <a:gsLst>
            <a:gs pos="0">
              <a:srgbClr val="33CCCC"/>
            </a:gs>
            <a:gs pos="100000">
              <a:srgbClr val="3366FF"/>
            </a:gs>
          </a:gsLst>
          <a:path path="rect">
            <a:fillToRect l="50000" t="50000" r="50000" b="50000"/>
          </a:path>
        </a:gradFill>
        <a:ln w="12700">
          <a:solidFill>
            <a:srgbClr val="808080"/>
          </a:solidFill>
        </a:ln>
      </c:spPr>
    </c:plotArea>
    <c:plotVisOnly val="1"/>
    <c:dispBlanksAs val="gap"/>
    <c:showDLblsOverMax val="0"/>
  </c:chart>
  <c:spPr>
    <a:gradFill rotWithShape="1">
      <a:gsLst>
        <a:gs pos="0">
          <a:srgbClr val="000080"/>
        </a:gs>
        <a:gs pos="50000">
          <a:srgbClr val="3366FF"/>
        </a:gs>
        <a:gs pos="100000">
          <a:srgbClr val="000080"/>
        </a:gs>
      </a:gsLst>
      <a:lin ang="5400000" scaled="1"/>
    </a:gradFill>
    <a:ln w="3175">
      <a:solidFill>
        <a:srgbClr val="000000"/>
      </a:solidFill>
    </a:ln>
  </c:spPr>
  <c:txPr>
    <a:bodyPr vert="horz" rot="0"/>
    <a:lstStyle/>
    <a:p>
      <a:pPr>
        <a:defRPr lang="en-US" cap="none" sz="1000" b="0" i="0" u="none" baseline="0">
          <a:solidFill>
            <a:srgbClr val="FFFFFF"/>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FFFFFF"/>
                </a:solidFill>
              </a:rPr>
              <a:t>Assegnazione retribuzione di risultato Dirigenza Medica (quota obiettivi)</a:t>
            </a:r>
          </a:p>
        </c:rich>
      </c:tx>
      <c:layout>
        <c:manualLayout>
          <c:xMode val="factor"/>
          <c:yMode val="factor"/>
          <c:x val="0.02275"/>
          <c:y val="0"/>
        </c:manualLayout>
      </c:layout>
      <c:spPr>
        <a:noFill/>
        <a:ln>
          <a:noFill/>
        </a:ln>
      </c:spPr>
    </c:title>
    <c:view3D>
      <c:rotX val="15"/>
      <c:hPercent val="53"/>
      <c:rotY val="20"/>
      <c:depthPercent val="100"/>
      <c:rAngAx val="1"/>
    </c:view3D>
    <c:plotArea>
      <c:layout>
        <c:manualLayout>
          <c:xMode val="edge"/>
          <c:yMode val="edge"/>
          <c:x val="0.02075"/>
          <c:y val="0.30575"/>
          <c:w val="0.74275"/>
          <c:h val="0.6565"/>
        </c:manualLayout>
      </c:layout>
      <c:bar3DChart>
        <c:barDir val="col"/>
        <c:grouping val="clustered"/>
        <c:varyColors val="0"/>
        <c:ser>
          <c:idx val="0"/>
          <c:order val="0"/>
          <c:tx>
            <c:strRef>
              <c:f>'Tabelle dati DIRIGENZA'!$C$38</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DIRIGENZA'!$B$39:$B$40</c:f>
              <c:strCache>
                <c:ptCount val="2"/>
                <c:pt idx="0">
                  <c:v>Gestionali</c:v>
                </c:pt>
                <c:pt idx="1">
                  <c:v>Non Gestionali</c:v>
                </c:pt>
              </c:strCache>
            </c:strRef>
          </c:cat>
          <c:val>
            <c:numRef>
              <c:f>'Tabelle dati DIRIGENZA'!$C$39:$C$40</c:f>
              <c:numCache>
                <c:ptCount val="2"/>
              </c:numCache>
            </c:numRef>
          </c:val>
          <c:shape val="box"/>
        </c:ser>
        <c:ser>
          <c:idx val="1"/>
          <c:order val="1"/>
          <c:tx>
            <c:strRef>
              <c:f>'Tabelle dati DIRIGENZA'!$D$38</c:f>
              <c:strCache>
                <c:ptCount val="1"/>
                <c:pt idx="0">
                  <c:v>&lt;=60%</c:v>
                </c:pt>
              </c:strCache>
            </c:strRef>
          </c:tx>
          <c:spPr>
            <a:gradFill rotWithShape="1">
              <a:gsLst>
                <a:gs pos="0">
                  <a:srgbClr val="DDEBCF"/>
                </a:gs>
                <a:gs pos="50000">
                  <a:srgbClr val="9CB86E"/>
                </a:gs>
                <a:gs pos="100000">
                  <a:srgbClr val="156B13"/>
                </a:gs>
              </a:gsLst>
              <a:path path="rect">
                <a:fillToRect t="100000" r="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DIRIGENZA'!$B$39:$B$40</c:f>
              <c:strCache>
                <c:ptCount val="2"/>
                <c:pt idx="0">
                  <c:v>Gestionali</c:v>
                </c:pt>
                <c:pt idx="1">
                  <c:v>Non Gestionali</c:v>
                </c:pt>
              </c:strCache>
            </c:strRef>
          </c:cat>
          <c:val>
            <c:numRef>
              <c:f>'Tabelle dati DIRIGENZA'!$D$39:$D$40</c:f>
              <c:numCache>
                <c:ptCount val="2"/>
                <c:pt idx="0">
                  <c:v>0</c:v>
                </c:pt>
                <c:pt idx="1">
                  <c:v>0</c:v>
                </c:pt>
              </c:numCache>
            </c:numRef>
          </c:val>
          <c:shape val="box"/>
        </c:ser>
        <c:ser>
          <c:idx val="2"/>
          <c:order val="2"/>
          <c:tx>
            <c:strRef>
              <c:f>'Tabelle dati DIRIGENZA'!$E$38</c:f>
              <c:strCache>
                <c:ptCount val="1"/>
                <c:pt idx="0">
                  <c:v>60%&lt;x&lt;=90%</c:v>
                </c:pt>
              </c:strCache>
            </c:strRef>
          </c:tx>
          <c:spPr>
            <a:gradFill rotWithShape="1">
              <a:gsLst>
                <a:gs pos="0">
                  <a:srgbClr val="F8B049"/>
                </a:gs>
                <a:gs pos="9000">
                  <a:srgbClr val="B43E85"/>
                </a:gs>
                <a:gs pos="15500">
                  <a:srgbClr val="C50849"/>
                </a:gs>
                <a:gs pos="16499">
                  <a:srgbClr val="F952A0"/>
                </a:gs>
                <a:gs pos="18500">
                  <a:srgbClr val="FEE7F2"/>
                </a:gs>
                <a:gs pos="39500">
                  <a:srgbClr val="F8B049"/>
                </a:gs>
                <a:gs pos="43500">
                  <a:srgbClr val="F8B049"/>
                </a:gs>
                <a:gs pos="50000">
                  <a:srgbClr val="FC9FCB"/>
                </a:gs>
                <a:gs pos="56500">
                  <a:srgbClr val="F8B049"/>
                </a:gs>
                <a:gs pos="60501">
                  <a:srgbClr val="F8B049"/>
                </a:gs>
                <a:gs pos="81500">
                  <a:srgbClr val="FEE7F2"/>
                </a:gs>
                <a:gs pos="83501">
                  <a:srgbClr val="F952A0"/>
                </a:gs>
                <a:gs pos="84500">
                  <a:srgbClr val="C50849"/>
                </a:gs>
                <a:gs pos="91000">
                  <a:srgbClr val="B43E85"/>
                </a:gs>
                <a:gs pos="100000">
                  <a:srgbClr val="F8B049"/>
                </a:gs>
              </a:gsLst>
              <a:lin ang="189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DIRIGENZA'!$B$39:$B$40</c:f>
              <c:strCache>
                <c:ptCount val="2"/>
                <c:pt idx="0">
                  <c:v>Gestionali</c:v>
                </c:pt>
                <c:pt idx="1">
                  <c:v>Non Gestionali</c:v>
                </c:pt>
              </c:strCache>
            </c:strRef>
          </c:cat>
          <c:val>
            <c:numRef>
              <c:f>'Tabelle dati DIRIGENZA'!$E$39:$E$40</c:f>
              <c:numCache>
                <c:ptCount val="2"/>
                <c:pt idx="0">
                  <c:v>21</c:v>
                </c:pt>
                <c:pt idx="1">
                  <c:v>121</c:v>
                </c:pt>
              </c:numCache>
            </c:numRef>
          </c:val>
          <c:shape val="box"/>
        </c:ser>
        <c:ser>
          <c:idx val="3"/>
          <c:order val="3"/>
          <c:tx>
            <c:strRef>
              <c:f>'Tabelle dati DIRIGENZA'!$F$38</c:f>
              <c:strCache>
                <c:ptCount val="1"/>
                <c:pt idx="0">
                  <c:v>x&gt;90%</c:v>
                </c:pt>
              </c:strCache>
            </c:strRef>
          </c:tx>
          <c:spPr>
            <a:gradFill rotWithShape="1">
              <a:gsLst>
                <a:gs pos="0">
                  <a:srgbClr val="FFF200"/>
                </a:gs>
                <a:gs pos="45000">
                  <a:srgbClr val="FF7A00"/>
                </a:gs>
                <a:gs pos="70000">
                  <a:srgbClr val="FF0300"/>
                </a:gs>
                <a:gs pos="100000">
                  <a:srgbClr val="4D0808"/>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DIRIGENZA'!$B$39:$B$40</c:f>
              <c:strCache>
                <c:ptCount val="2"/>
                <c:pt idx="0">
                  <c:v>Gestionali</c:v>
                </c:pt>
                <c:pt idx="1">
                  <c:v>Non Gestionali</c:v>
                </c:pt>
              </c:strCache>
            </c:strRef>
          </c:cat>
          <c:val>
            <c:numRef>
              <c:f>'Tabelle dati DIRIGENZA'!$F$39:$F$40</c:f>
              <c:numCache>
                <c:ptCount val="2"/>
                <c:pt idx="0">
                  <c:v>119</c:v>
                </c:pt>
                <c:pt idx="1">
                  <c:v>663</c:v>
                </c:pt>
              </c:numCache>
            </c:numRef>
          </c:val>
          <c:shape val="box"/>
        </c:ser>
        <c:shape val="box"/>
        <c:axId val="14678210"/>
        <c:axId val="64995027"/>
      </c:bar3DChart>
      <c:catAx>
        <c:axId val="14678210"/>
        <c:scaling>
          <c:orientation val="minMax"/>
        </c:scaling>
        <c:axPos val="b"/>
        <c:delete val="0"/>
        <c:numFmt formatCode="General" sourceLinked="1"/>
        <c:majorTickMark val="out"/>
        <c:minorTickMark val="none"/>
        <c:tickLblPos val="low"/>
        <c:spPr>
          <a:ln w="3175">
            <a:solidFill>
              <a:srgbClr val="FFFF00"/>
            </a:solidFill>
          </a:ln>
        </c:spPr>
        <c:txPr>
          <a:bodyPr vert="horz" rot="0"/>
          <a:lstStyle/>
          <a:p>
            <a:pPr>
              <a:defRPr lang="en-US" cap="none" sz="1000" b="0" i="0" u="none" baseline="0">
                <a:solidFill>
                  <a:srgbClr val="FFFFFF"/>
                </a:solidFill>
              </a:defRPr>
            </a:pPr>
          </a:p>
        </c:txPr>
        <c:crossAx val="64995027"/>
        <c:crosses val="autoZero"/>
        <c:auto val="1"/>
        <c:lblOffset val="100"/>
        <c:tickLblSkip val="1"/>
        <c:noMultiLvlLbl val="0"/>
      </c:catAx>
      <c:valAx>
        <c:axId val="64995027"/>
        <c:scaling>
          <c:orientation val="minMax"/>
        </c:scaling>
        <c:axPos val="l"/>
        <c:majorGridlines>
          <c:spPr>
            <a:ln w="3175">
              <a:solidFill>
                <a:srgbClr val="FFFF00"/>
              </a:solidFill>
            </a:ln>
          </c:spPr>
        </c:majorGridlines>
        <c:delete val="0"/>
        <c:numFmt formatCode="General" sourceLinked="1"/>
        <c:majorTickMark val="out"/>
        <c:minorTickMark val="none"/>
        <c:tickLblPos val="nextTo"/>
        <c:spPr>
          <a:ln w="3175">
            <a:solidFill>
              <a:srgbClr val="FFFF00"/>
            </a:solidFill>
          </a:ln>
        </c:spPr>
        <c:txPr>
          <a:bodyPr vert="horz" rot="0"/>
          <a:lstStyle/>
          <a:p>
            <a:pPr>
              <a:defRPr lang="en-US" cap="none" sz="1000" b="0" i="0" u="none" baseline="0">
                <a:solidFill>
                  <a:srgbClr val="FFFFFF"/>
                </a:solidFill>
              </a:defRPr>
            </a:pPr>
          </a:p>
        </c:txPr>
        <c:crossAx val="14678210"/>
        <c:crossesAt val="1"/>
        <c:crossBetween val="between"/>
        <c:dispUnits/>
      </c:valAx>
      <c:spPr>
        <a:noFill/>
        <a:ln>
          <a:noFill/>
        </a:ln>
      </c:spPr>
    </c:plotArea>
    <c:legend>
      <c:legendPos val="r"/>
      <c:layout>
        <c:manualLayout>
          <c:xMode val="edge"/>
          <c:yMode val="edge"/>
          <c:x val="0.78625"/>
          <c:y val="0.44525"/>
          <c:w val="0.2075"/>
          <c:h val="0.317"/>
        </c:manualLayout>
      </c:layout>
      <c:overlay val="0"/>
      <c:spPr>
        <a:noFill/>
        <a:ln w="3175">
          <a:noFill/>
        </a:ln>
      </c:spPr>
      <c:txPr>
        <a:bodyPr vert="horz" rot="0"/>
        <a:lstStyle/>
        <a:p>
          <a:pPr>
            <a:defRPr lang="en-US" cap="none" sz="845" b="1" i="0" u="none" baseline="0">
              <a:solidFill>
                <a:srgbClr val="FFFFFF"/>
              </a:solidFill>
            </a:defRPr>
          </a:pPr>
        </a:p>
      </c:txPr>
    </c:legend>
    <c:floor>
      <c:spPr>
        <a:gradFill rotWithShape="1">
          <a:gsLst>
            <a:gs pos="0">
              <a:srgbClr val="FF8200"/>
            </a:gs>
            <a:gs pos="10001">
              <a:srgbClr val="FF0000"/>
            </a:gs>
            <a:gs pos="35001">
              <a:srgbClr val="BA0066"/>
            </a:gs>
            <a:gs pos="70000">
              <a:srgbClr val="66008F"/>
            </a:gs>
            <a:gs pos="100000">
              <a:srgbClr val="000082"/>
            </a:gs>
          </a:gsLst>
          <a:lin ang="5400000" scaled="1"/>
        </a:gradFill>
        <a:ln w="3175">
          <a:solidFill>
            <a:srgbClr val="FFFF00"/>
          </a:solidFill>
        </a:ln>
      </c:spPr>
      <c:thickness val="0"/>
    </c:floor>
    <c:sideWall>
      <c:spPr>
        <a:noFill/>
        <a:ln w="12700">
          <a:solidFill>
            <a:srgbClr val="FFFF00"/>
          </a:solidFill>
        </a:ln>
      </c:spPr>
      <c:thickness val="0"/>
    </c:sideWall>
    <c:backWall>
      <c:spPr>
        <a:noFill/>
        <a:ln w="12700">
          <a:solidFill>
            <a:srgbClr val="FFFF00"/>
          </a:solidFill>
        </a:ln>
      </c:spPr>
      <c:thickness val="0"/>
    </c:backWall>
    <c:plotVisOnly val="1"/>
    <c:dispBlanksAs val="gap"/>
    <c:showDLblsOverMax val="0"/>
  </c:chart>
  <c:spPr>
    <a:gradFill rotWithShape="1">
      <a:gsLst>
        <a:gs pos="0">
          <a:srgbClr val="FF0000"/>
        </a:gs>
        <a:gs pos="100000">
          <a:srgbClr val="800000"/>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FFFFFF"/>
                </a:solidFill>
              </a:rPr>
              <a:t>Retribuzione di risultato Dirigenza Medica</a:t>
            </a:r>
          </a:p>
        </c:rich>
      </c:tx>
      <c:layout>
        <c:manualLayout>
          <c:xMode val="factor"/>
          <c:yMode val="factor"/>
          <c:x val="-0.04775"/>
          <c:y val="0"/>
        </c:manualLayout>
      </c:layout>
      <c:spPr>
        <a:noFill/>
        <a:ln>
          <a:noFill/>
        </a:ln>
      </c:spPr>
    </c:title>
    <c:view3D>
      <c:rotX val="15"/>
      <c:hPercent val="49"/>
      <c:rotY val="20"/>
      <c:depthPercent val="100"/>
      <c:rAngAx val="1"/>
    </c:view3D>
    <c:plotArea>
      <c:layout>
        <c:manualLayout>
          <c:xMode val="edge"/>
          <c:yMode val="edge"/>
          <c:x val="0.02075"/>
          <c:y val="0.2755"/>
          <c:w val="0.72375"/>
          <c:h val="0.68675"/>
        </c:manualLayout>
      </c:layout>
      <c:bar3DChart>
        <c:barDir val="col"/>
        <c:grouping val="clustered"/>
        <c:varyColors val="0"/>
        <c:ser>
          <c:idx val="0"/>
          <c:order val="0"/>
          <c:tx>
            <c:strRef>
              <c:f>'Tabelle dati DIRIGENZA'!$C$50</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DIRIGENZA'!$B$51:$B$52</c:f>
              <c:strCache>
                <c:ptCount val="2"/>
                <c:pt idx="0">
                  <c:v>Gestionali</c:v>
                </c:pt>
                <c:pt idx="1">
                  <c:v>Non Gestionali</c:v>
                </c:pt>
              </c:strCache>
            </c:strRef>
          </c:cat>
          <c:val>
            <c:numRef>
              <c:f>'Tabelle dati DIRIGENZA'!$C$51:$C$52</c:f>
              <c:numCache>
                <c:ptCount val="2"/>
              </c:numCache>
            </c:numRef>
          </c:val>
          <c:shape val="box"/>
        </c:ser>
        <c:ser>
          <c:idx val="1"/>
          <c:order val="1"/>
          <c:tx>
            <c:strRef>
              <c:f>'Tabelle dati DIRIGENZA'!$D$50</c:f>
              <c:strCache>
                <c:ptCount val="1"/>
                <c:pt idx="0">
                  <c:v>&lt;=1000</c:v>
                </c:pt>
              </c:strCache>
            </c:strRef>
          </c:tx>
          <c:spPr>
            <a:gradFill rotWithShape="1">
              <a:gsLst>
                <a:gs pos="0">
                  <a:srgbClr val="FFFFFF"/>
                </a:gs>
                <a:gs pos="100000">
                  <a:srgbClr val="993366"/>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DIRIGENZA'!$B$51:$B$52</c:f>
              <c:strCache>
                <c:ptCount val="2"/>
                <c:pt idx="0">
                  <c:v>Gestionali</c:v>
                </c:pt>
                <c:pt idx="1">
                  <c:v>Non Gestionali</c:v>
                </c:pt>
              </c:strCache>
            </c:strRef>
          </c:cat>
          <c:val>
            <c:numRef>
              <c:f>'Tabelle dati DIRIGENZA'!$D$51:$D$52</c:f>
              <c:numCache>
                <c:ptCount val="2"/>
                <c:pt idx="0">
                  <c:v>10</c:v>
                </c:pt>
                <c:pt idx="1">
                  <c:v>97</c:v>
                </c:pt>
              </c:numCache>
            </c:numRef>
          </c:val>
          <c:shape val="box"/>
        </c:ser>
        <c:ser>
          <c:idx val="2"/>
          <c:order val="2"/>
          <c:tx>
            <c:strRef>
              <c:f>'Tabelle dati DIRIGENZA'!$E$50</c:f>
              <c:strCache>
                <c:ptCount val="1"/>
                <c:pt idx="0">
                  <c:v>1000&lt;X&lt;=1500</c:v>
                </c:pt>
              </c:strCache>
            </c:strRef>
          </c:tx>
          <c:spPr>
            <a:gradFill rotWithShape="1">
              <a:gsLst>
                <a:gs pos="0">
                  <a:srgbClr val="FF99CC"/>
                </a:gs>
                <a:gs pos="100000">
                  <a:srgbClr val="FF00FF"/>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DIRIGENZA'!$B$51:$B$52</c:f>
              <c:strCache>
                <c:ptCount val="2"/>
                <c:pt idx="0">
                  <c:v>Gestionali</c:v>
                </c:pt>
                <c:pt idx="1">
                  <c:v>Non Gestionali</c:v>
                </c:pt>
              </c:strCache>
            </c:strRef>
          </c:cat>
          <c:val>
            <c:numRef>
              <c:f>'Tabelle dati DIRIGENZA'!$E$51:$E$52</c:f>
              <c:numCache>
                <c:ptCount val="2"/>
                <c:pt idx="0">
                  <c:v>9</c:v>
                </c:pt>
                <c:pt idx="1">
                  <c:v>616</c:v>
                </c:pt>
              </c:numCache>
            </c:numRef>
          </c:val>
          <c:shape val="box"/>
        </c:ser>
        <c:ser>
          <c:idx val="3"/>
          <c:order val="3"/>
          <c:tx>
            <c:strRef>
              <c:f>'Tabelle dati DIRIGENZA'!$F$50</c:f>
              <c:strCache>
                <c:ptCount val="1"/>
                <c:pt idx="0">
                  <c:v>1500&lt;X&lt;=1800</c:v>
                </c:pt>
              </c:strCache>
            </c:strRef>
          </c:tx>
          <c:spPr>
            <a:gradFill rotWithShape="1">
              <a:gsLst>
                <a:gs pos="0">
                  <a:srgbClr val="000082"/>
                </a:gs>
                <a:gs pos="30000">
                  <a:srgbClr val="66008F"/>
                </a:gs>
                <a:gs pos="64999">
                  <a:srgbClr val="BA0066"/>
                </a:gs>
                <a:gs pos="89999">
                  <a:srgbClr val="FF0000"/>
                </a:gs>
                <a:gs pos="100000">
                  <a:srgbClr val="FF8200"/>
                </a:gs>
              </a:gsLst>
              <a:path path="rect">
                <a:fillToRect l="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DIRIGENZA'!$B$51:$B$52</c:f>
              <c:strCache>
                <c:ptCount val="2"/>
                <c:pt idx="0">
                  <c:v>Gestionali</c:v>
                </c:pt>
                <c:pt idx="1">
                  <c:v>Non Gestionali</c:v>
                </c:pt>
              </c:strCache>
            </c:strRef>
          </c:cat>
          <c:val>
            <c:numRef>
              <c:f>'Tabelle dati DIRIGENZA'!$F$51:$F$52</c:f>
              <c:numCache>
                <c:ptCount val="2"/>
                <c:pt idx="0">
                  <c:v>19</c:v>
                </c:pt>
                <c:pt idx="1">
                  <c:v>71</c:v>
                </c:pt>
              </c:numCache>
            </c:numRef>
          </c:val>
          <c:shape val="box"/>
        </c:ser>
        <c:ser>
          <c:idx val="4"/>
          <c:order val="4"/>
          <c:tx>
            <c:strRef>
              <c:f>'Tabelle dati DIRIGENZA'!$G$50</c:f>
              <c:strCache>
                <c:ptCount val="1"/>
                <c:pt idx="0">
                  <c:v>1800&lt;X&lt;=2000</c:v>
                </c:pt>
              </c:strCache>
            </c:strRef>
          </c:tx>
          <c:spPr>
            <a:gradFill rotWithShape="1">
              <a:gsLst>
                <a:gs pos="0">
                  <a:srgbClr val="FF3399"/>
                </a:gs>
                <a:gs pos="25000">
                  <a:srgbClr val="FF6633"/>
                </a:gs>
                <a:gs pos="50000">
                  <a:srgbClr val="FFFF00"/>
                </a:gs>
                <a:gs pos="75000">
                  <a:srgbClr val="01A78F"/>
                </a:gs>
                <a:gs pos="100000">
                  <a:srgbClr val="3366FF"/>
                </a:gs>
              </a:gsLst>
              <a:path path="rect">
                <a:fillToRect l="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DIRIGENZA'!$B$51:$B$52</c:f>
              <c:strCache>
                <c:ptCount val="2"/>
                <c:pt idx="0">
                  <c:v>Gestionali</c:v>
                </c:pt>
                <c:pt idx="1">
                  <c:v>Non Gestionali</c:v>
                </c:pt>
              </c:strCache>
            </c:strRef>
          </c:cat>
          <c:val>
            <c:numRef>
              <c:f>'Tabelle dati DIRIGENZA'!$G$51:$G$52</c:f>
              <c:numCache>
                <c:ptCount val="2"/>
                <c:pt idx="0">
                  <c:v>90</c:v>
                </c:pt>
                <c:pt idx="1">
                  <c:v>0</c:v>
                </c:pt>
              </c:numCache>
            </c:numRef>
          </c:val>
          <c:shape val="box"/>
        </c:ser>
        <c:ser>
          <c:idx val="5"/>
          <c:order val="5"/>
          <c:tx>
            <c:strRef>
              <c:f>'Tabelle dati DIRIGENZA'!$H$50</c:f>
              <c:strCache>
                <c:ptCount val="1"/>
                <c:pt idx="0">
                  <c:v>X&gt;2000</c:v>
                </c:pt>
              </c:strCache>
            </c:strRef>
          </c:tx>
          <c:spPr>
            <a:gradFill rotWithShape="1">
              <a:gsLst>
                <a:gs pos="0">
                  <a:srgbClr val="5E9EFF"/>
                </a:gs>
                <a:gs pos="39999">
                  <a:srgbClr val="85C2FF"/>
                </a:gs>
                <a:gs pos="70000">
                  <a:srgbClr val="C4D6EB"/>
                </a:gs>
                <a:gs pos="100000">
                  <a:srgbClr val="FFEBFA"/>
                </a:gs>
              </a:gsLst>
              <a:path path="rect">
                <a:fillToRect r="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DIRIGENZA'!$B$51:$B$52</c:f>
              <c:strCache>
                <c:ptCount val="2"/>
                <c:pt idx="0">
                  <c:v>Gestionali</c:v>
                </c:pt>
                <c:pt idx="1">
                  <c:v>Non Gestionali</c:v>
                </c:pt>
              </c:strCache>
            </c:strRef>
          </c:cat>
          <c:val>
            <c:numRef>
              <c:f>'Tabelle dati DIRIGENZA'!$H$51:$H$52</c:f>
              <c:numCache>
                <c:ptCount val="2"/>
                <c:pt idx="0">
                  <c:v>12</c:v>
                </c:pt>
                <c:pt idx="1">
                  <c:v>0</c:v>
                </c:pt>
              </c:numCache>
            </c:numRef>
          </c:val>
          <c:shape val="box"/>
        </c:ser>
        <c:shape val="box"/>
        <c:axId val="48084332"/>
        <c:axId val="30105805"/>
      </c:bar3DChart>
      <c:catAx>
        <c:axId val="48084332"/>
        <c:scaling>
          <c:orientation val="minMax"/>
        </c:scaling>
        <c:axPos val="b"/>
        <c:delete val="0"/>
        <c:numFmt formatCode="General" sourceLinked="1"/>
        <c:majorTickMark val="out"/>
        <c:minorTickMark val="none"/>
        <c:tickLblPos val="low"/>
        <c:spPr>
          <a:ln w="3175">
            <a:solidFill>
              <a:srgbClr val="00FFFF"/>
            </a:solidFill>
          </a:ln>
        </c:spPr>
        <c:txPr>
          <a:bodyPr vert="horz" rot="0"/>
          <a:lstStyle/>
          <a:p>
            <a:pPr>
              <a:defRPr lang="en-US" cap="none" sz="1000" b="0" i="0" u="none" baseline="0">
                <a:solidFill>
                  <a:srgbClr val="00FFFF"/>
                </a:solidFill>
              </a:defRPr>
            </a:pPr>
          </a:p>
        </c:txPr>
        <c:crossAx val="30105805"/>
        <c:crosses val="autoZero"/>
        <c:auto val="1"/>
        <c:lblOffset val="100"/>
        <c:tickLblSkip val="1"/>
        <c:noMultiLvlLbl val="0"/>
      </c:catAx>
      <c:valAx>
        <c:axId val="30105805"/>
        <c:scaling>
          <c:orientation val="minMax"/>
        </c:scaling>
        <c:axPos val="l"/>
        <c:majorGridlines>
          <c:spPr>
            <a:ln w="3175">
              <a:solidFill>
                <a:srgbClr val="00FFFF"/>
              </a:solidFill>
            </a:ln>
          </c:spPr>
        </c:majorGridlines>
        <c:delete val="0"/>
        <c:numFmt formatCode="General" sourceLinked="1"/>
        <c:majorTickMark val="out"/>
        <c:minorTickMark val="none"/>
        <c:tickLblPos val="nextTo"/>
        <c:spPr>
          <a:ln w="3175">
            <a:solidFill>
              <a:srgbClr val="00FFFF"/>
            </a:solidFill>
          </a:ln>
        </c:spPr>
        <c:txPr>
          <a:bodyPr vert="horz" rot="0"/>
          <a:lstStyle/>
          <a:p>
            <a:pPr>
              <a:defRPr lang="en-US" cap="none" sz="1000" b="0" i="0" u="none" baseline="0">
                <a:solidFill>
                  <a:srgbClr val="00FFFF"/>
                </a:solidFill>
              </a:defRPr>
            </a:pPr>
          </a:p>
        </c:txPr>
        <c:crossAx val="48084332"/>
        <c:crossesAt val="1"/>
        <c:crossBetween val="between"/>
        <c:dispUnits/>
      </c:valAx>
      <c:spPr>
        <a:noFill/>
        <a:ln>
          <a:noFill/>
        </a:ln>
      </c:spPr>
    </c:plotArea>
    <c:legend>
      <c:legendPos val="r"/>
      <c:layout>
        <c:manualLayout>
          <c:xMode val="edge"/>
          <c:yMode val="edge"/>
          <c:x val="0.76775"/>
          <c:y val="0.40375"/>
          <c:w val="0.22625"/>
          <c:h val="0.47925"/>
        </c:manualLayout>
      </c:layout>
      <c:overlay val="0"/>
      <c:spPr>
        <a:noFill/>
        <a:ln w="3175">
          <a:noFill/>
        </a:ln>
      </c:spPr>
      <c:txPr>
        <a:bodyPr vert="horz" rot="0"/>
        <a:lstStyle/>
        <a:p>
          <a:pPr>
            <a:defRPr lang="en-US" cap="none" sz="845" b="1" i="0" u="none" baseline="0">
              <a:solidFill>
                <a:srgbClr val="FFFFFF"/>
              </a:solidFill>
            </a:defRPr>
          </a:pPr>
        </a:p>
      </c:txPr>
    </c:legend>
    <c:floor>
      <c:spPr>
        <a:gradFill rotWithShape="1">
          <a:gsLst>
            <a:gs pos="0">
              <a:srgbClr val="006699"/>
            </a:gs>
            <a:gs pos="19000">
              <a:srgbClr val="1170FF"/>
            </a:gs>
            <a:gs pos="28999">
              <a:srgbClr val="3333CC"/>
            </a:gs>
            <a:gs pos="39999">
              <a:srgbClr val="2E6792"/>
            </a:gs>
            <a:gs pos="53000">
              <a:srgbClr val="9999FF"/>
            </a:gs>
            <a:gs pos="84000">
              <a:srgbClr val="00CCCC"/>
            </a:gs>
            <a:gs pos="100000">
              <a:srgbClr val="3399FF"/>
            </a:gs>
          </a:gsLst>
          <a:lin ang="18900000" scaled="1"/>
        </a:gradFill>
        <a:ln w="3175">
          <a:solidFill>
            <a:srgbClr val="000000"/>
          </a:solidFill>
        </a:ln>
      </c:spPr>
      <c:thickness val="0"/>
    </c:floor>
    <c:sideWall>
      <c:spPr>
        <a:noFill/>
        <a:ln w="12700">
          <a:solidFill>
            <a:srgbClr val="00FFFF"/>
          </a:solidFill>
        </a:ln>
      </c:spPr>
      <c:thickness val="0"/>
    </c:sideWall>
    <c:backWall>
      <c:spPr>
        <a:noFill/>
        <a:ln w="12700">
          <a:solidFill>
            <a:srgbClr val="00FFFF"/>
          </a:solidFill>
        </a:ln>
      </c:spPr>
      <c:thickness val="0"/>
    </c:backWall>
    <c:plotVisOnly val="1"/>
    <c:dispBlanksAs val="gap"/>
    <c:showDLblsOverMax val="0"/>
  </c:chart>
  <c:spPr>
    <a:gradFill rotWithShape="1">
      <a:gsLst>
        <a:gs pos="0">
          <a:srgbClr val="9999FF"/>
        </a:gs>
        <a:gs pos="100000">
          <a:srgbClr val="333399"/>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375"/>
          <c:w val="0.824"/>
          <c:h val="0.9525"/>
        </c:manualLayout>
      </c:layout>
      <c:lineChart>
        <c:grouping val="standard"/>
        <c:varyColors val="0"/>
        <c:ser>
          <c:idx val="0"/>
          <c:order val="0"/>
          <c:tx>
            <c:strRef>
              <c:f>'Tabelle dati DIRIGENZA'!$AA$21</c:f>
              <c:strCache>
                <c:ptCount val="1"/>
                <c:pt idx="0">
                  <c:v>Euro</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DIRIGENZA'!$Y$22:$Z$31</c:f>
              <c:multiLvlStrCache>
                <c:ptCount val="10"/>
                <c:lvl>
                  <c:pt idx="0">
                    <c:v>A</c:v>
                  </c:pt>
                  <c:pt idx="1">
                    <c:v>B</c:v>
                  </c:pt>
                  <c:pt idx="2">
                    <c:v>C</c:v>
                  </c:pt>
                  <c:pt idx="3">
                    <c:v>D</c:v>
                  </c:pt>
                  <c:pt idx="4">
                    <c:v>E</c:v>
                  </c:pt>
                  <c:pt idx="5">
                    <c:v>A</c:v>
                  </c:pt>
                  <c:pt idx="6">
                    <c:v>B</c:v>
                  </c:pt>
                  <c:pt idx="7">
                    <c:v>C</c:v>
                  </c:pt>
                  <c:pt idx="8">
                    <c:v>D</c:v>
                  </c:pt>
                  <c:pt idx="9">
                    <c:v>E</c:v>
                  </c:pt>
                </c:lvl>
                <c:lvl>
                  <c:pt idx="0">
                    <c:v>Non Gestionale</c:v>
                  </c:pt>
                  <c:pt idx="5">
                    <c:v>Gestionale (media)</c:v>
                  </c:pt>
                </c:lvl>
              </c:multiLvlStrCache>
            </c:multiLvlStrRef>
          </c:cat>
          <c:val>
            <c:numRef>
              <c:f>'Tabelle dati DIRIGENZA'!$AA$22:$AA$31</c:f>
              <c:numCache>
                <c:ptCount val="10"/>
                <c:pt idx="0">
                  <c:v>0</c:v>
                </c:pt>
                <c:pt idx="1">
                  <c:v>0</c:v>
                </c:pt>
                <c:pt idx="2">
                  <c:v>0</c:v>
                </c:pt>
                <c:pt idx="3">
                  <c:v>0</c:v>
                </c:pt>
                <c:pt idx="4">
                  <c:v>0</c:v>
                </c:pt>
                <c:pt idx="5">
                  <c:v>0</c:v>
                </c:pt>
                <c:pt idx="6">
                  <c:v>0</c:v>
                </c:pt>
                <c:pt idx="7">
                  <c:v>297.25896101525007</c:v>
                </c:pt>
                <c:pt idx="8">
                  <c:v>0</c:v>
                </c:pt>
                <c:pt idx="9">
                  <c:v>0</c:v>
                </c:pt>
              </c:numCache>
            </c:numRef>
          </c:val>
          <c:smooth val="0"/>
        </c:ser>
        <c:ser>
          <c:idx val="1"/>
          <c:order val="1"/>
          <c:tx>
            <c:strRef>
              <c:f>'Tabelle dati DIRIGENZA'!$AB$21</c:f>
              <c:strCache>
                <c:ptCount val="1"/>
                <c:pt idx="0">
                  <c:v>persone</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multiLvlStrRef>
              <c:f>'Tabelle dati DIRIGENZA'!$Y$22:$Z$31</c:f>
              <c:multiLvlStrCache>
                <c:ptCount val="10"/>
                <c:lvl>
                  <c:pt idx="0">
                    <c:v>A</c:v>
                  </c:pt>
                  <c:pt idx="1">
                    <c:v>B</c:v>
                  </c:pt>
                  <c:pt idx="2">
                    <c:v>C</c:v>
                  </c:pt>
                  <c:pt idx="3">
                    <c:v>D</c:v>
                  </c:pt>
                  <c:pt idx="4">
                    <c:v>E</c:v>
                  </c:pt>
                  <c:pt idx="5">
                    <c:v>A</c:v>
                  </c:pt>
                  <c:pt idx="6">
                    <c:v>B</c:v>
                  </c:pt>
                  <c:pt idx="7">
                    <c:v>C</c:v>
                  </c:pt>
                  <c:pt idx="8">
                    <c:v>D</c:v>
                  </c:pt>
                  <c:pt idx="9">
                    <c:v>E</c:v>
                  </c:pt>
                </c:lvl>
                <c:lvl>
                  <c:pt idx="0">
                    <c:v>Non Gestionale</c:v>
                  </c:pt>
                  <c:pt idx="5">
                    <c:v>Gestionale (media)</c:v>
                  </c:pt>
                </c:lvl>
              </c:multiLvlStrCache>
            </c:multiLvlStrRef>
          </c:cat>
          <c:val>
            <c:numRef>
              <c:f>'Tabelle dati DIRIGENZA'!$AB$22:$AB$31</c:f>
              <c:numCache>
                <c:ptCount val="10"/>
                <c:pt idx="0">
                  <c:v>0</c:v>
                </c:pt>
                <c:pt idx="1">
                  <c:v>0</c:v>
                </c:pt>
                <c:pt idx="2">
                  <c:v>31</c:v>
                </c:pt>
                <c:pt idx="3">
                  <c:v>123</c:v>
                </c:pt>
                <c:pt idx="4">
                  <c:v>473</c:v>
                </c:pt>
                <c:pt idx="5">
                  <c:v>0</c:v>
                </c:pt>
                <c:pt idx="6">
                  <c:v>0</c:v>
                </c:pt>
                <c:pt idx="7">
                  <c:v>2</c:v>
                </c:pt>
                <c:pt idx="8">
                  <c:v>3</c:v>
                </c:pt>
                <c:pt idx="9">
                  <c:v>114</c:v>
                </c:pt>
              </c:numCache>
            </c:numRef>
          </c:val>
          <c:smooth val="0"/>
        </c:ser>
        <c:marker val="1"/>
        <c:axId val="2516790"/>
        <c:axId val="22651111"/>
      </c:lineChart>
      <c:catAx>
        <c:axId val="251679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651111"/>
        <c:crosses val="autoZero"/>
        <c:auto val="1"/>
        <c:lblOffset val="100"/>
        <c:tickLblSkip val="1"/>
        <c:noMultiLvlLbl val="0"/>
      </c:catAx>
      <c:valAx>
        <c:axId val="2265111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16790"/>
        <c:crossesAt val="1"/>
        <c:crossBetween val="between"/>
        <c:dispUnits/>
      </c:valAx>
      <c:spPr>
        <a:gradFill rotWithShape="1">
          <a:gsLst>
            <a:gs pos="0">
              <a:srgbClr val="CC99FF"/>
            </a:gs>
            <a:gs pos="50000">
              <a:srgbClr val="FF99CC"/>
            </a:gs>
            <a:gs pos="100000">
              <a:srgbClr val="CC99FF"/>
            </a:gs>
          </a:gsLst>
          <a:lin ang="5400000" scaled="1"/>
        </a:gradFill>
        <a:ln w="12700">
          <a:solidFill>
            <a:srgbClr val="808080"/>
          </a:solidFill>
        </a:ln>
      </c:spPr>
    </c:plotArea>
    <c:legend>
      <c:legendPos val="r"/>
      <c:layout>
        <c:manualLayout>
          <c:xMode val="edge"/>
          <c:yMode val="edge"/>
          <c:x val="0.857"/>
          <c:y val="0.388"/>
          <c:w val="0.13825"/>
          <c:h val="0.10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gradFill rotWithShape="1">
      <a:gsLst>
        <a:gs pos="0">
          <a:srgbClr val="CC99FF"/>
        </a:gs>
        <a:gs pos="50000">
          <a:srgbClr val="FF99CC"/>
        </a:gs>
        <a:gs pos="100000">
          <a:srgbClr val="CC99FF"/>
        </a:gs>
      </a:gsLst>
      <a:lin ang="5400000" scaled="1"/>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45"/>
          <c:w val="0.7465"/>
          <c:h val="0.951"/>
        </c:manualLayout>
      </c:layout>
      <c:lineChart>
        <c:grouping val="standard"/>
        <c:varyColors val="0"/>
        <c:ser>
          <c:idx val="0"/>
          <c:order val="0"/>
          <c:tx>
            <c:strRef>
              <c:f>'Tabelle dati DIRIGENZA'!$AA$37</c:f>
              <c:strCache>
                <c:ptCount val="1"/>
                <c:pt idx="0">
                  <c:v>Euro (MEDIA ponderata)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DIRIGENZA'!$Y$38:$Z$43</c:f>
              <c:multiLvlStrCache>
                <c:ptCount val="6"/>
                <c:lvl>
                  <c:pt idx="0">
                    <c:v>x&lt;=60%</c:v>
                  </c:pt>
                  <c:pt idx="1">
                    <c:v>60%&lt;x&lt;=90%</c:v>
                  </c:pt>
                  <c:pt idx="2">
                    <c:v>x&gt;90%</c:v>
                  </c:pt>
                  <c:pt idx="3">
                    <c:v>x&lt;=60%</c:v>
                  </c:pt>
                  <c:pt idx="4">
                    <c:v>60%&lt;x&lt;=90%</c:v>
                  </c:pt>
                  <c:pt idx="5">
                    <c:v>x&gt;90%</c:v>
                  </c:pt>
                </c:lvl>
                <c:lvl>
                  <c:pt idx="0">
                    <c:v>Non gestionale</c:v>
                  </c:pt>
                  <c:pt idx="3">
                    <c:v>Gestionale</c:v>
                  </c:pt>
                </c:lvl>
              </c:multiLvlStrCache>
            </c:multiLvlStrRef>
          </c:cat>
          <c:val>
            <c:numRef>
              <c:f>'Tabelle dati DIRIGENZA'!$AA$38:$AA$43</c:f>
              <c:numCache>
                <c:ptCount val="6"/>
                <c:pt idx="1">
                  <c:v>0</c:v>
                </c:pt>
                <c:pt idx="2">
                  <c:v>823.7776797652405</c:v>
                </c:pt>
                <c:pt idx="4">
                  <c:v>0</c:v>
                </c:pt>
                <c:pt idx="5">
                  <c:v>1379.4256177023226</c:v>
                </c:pt>
              </c:numCache>
            </c:numRef>
          </c:val>
          <c:smooth val="0"/>
        </c:ser>
        <c:ser>
          <c:idx val="1"/>
          <c:order val="1"/>
          <c:tx>
            <c:strRef>
              <c:f>'Tabelle dati DIRIGENZA'!$AB$37</c:f>
              <c:strCache>
                <c:ptCount val="1"/>
                <c:pt idx="0">
                  <c:v>persone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multiLvlStrRef>
              <c:f>'Tabelle dati DIRIGENZA'!$Y$38:$Z$43</c:f>
              <c:multiLvlStrCache>
                <c:ptCount val="6"/>
                <c:lvl>
                  <c:pt idx="0">
                    <c:v>x&lt;=60%</c:v>
                  </c:pt>
                  <c:pt idx="1">
                    <c:v>60%&lt;x&lt;=90%</c:v>
                  </c:pt>
                  <c:pt idx="2">
                    <c:v>x&gt;90%</c:v>
                  </c:pt>
                  <c:pt idx="3">
                    <c:v>x&lt;=60%</c:v>
                  </c:pt>
                  <c:pt idx="4">
                    <c:v>60%&lt;x&lt;=90%</c:v>
                  </c:pt>
                  <c:pt idx="5">
                    <c:v>x&gt;90%</c:v>
                  </c:pt>
                </c:lvl>
                <c:lvl>
                  <c:pt idx="0">
                    <c:v>Non gestionale</c:v>
                  </c:pt>
                  <c:pt idx="3">
                    <c:v>Gestionale</c:v>
                  </c:pt>
                </c:lvl>
              </c:multiLvlStrCache>
            </c:multiLvlStrRef>
          </c:cat>
          <c:val>
            <c:numRef>
              <c:f>'Tabelle dati DIRIGENZA'!$AB$38:$AB$43</c:f>
              <c:numCache>
                <c:ptCount val="6"/>
                <c:pt idx="1">
                  <c:v>100</c:v>
                </c:pt>
                <c:pt idx="2">
                  <c:v>527</c:v>
                </c:pt>
                <c:pt idx="3">
                  <c:v>0</c:v>
                </c:pt>
                <c:pt idx="4">
                  <c:v>16</c:v>
                </c:pt>
                <c:pt idx="5">
                  <c:v>103</c:v>
                </c:pt>
              </c:numCache>
            </c:numRef>
          </c:val>
          <c:smooth val="0"/>
        </c:ser>
        <c:marker val="1"/>
        <c:axId val="2533408"/>
        <c:axId val="22800673"/>
      </c:lineChart>
      <c:catAx>
        <c:axId val="253340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22800673"/>
        <c:crosses val="autoZero"/>
        <c:auto val="1"/>
        <c:lblOffset val="100"/>
        <c:tickLblSkip val="1"/>
        <c:noMultiLvlLbl val="0"/>
      </c:catAx>
      <c:valAx>
        <c:axId val="2280067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33408"/>
        <c:crossesAt val="1"/>
        <c:crossBetween val="between"/>
        <c:dispUnits/>
      </c:valAx>
      <c:spPr>
        <a:gradFill rotWithShape="1">
          <a:gsLst>
            <a:gs pos="0">
              <a:srgbClr val="CC99FF"/>
            </a:gs>
            <a:gs pos="50000">
              <a:srgbClr val="FF99CC"/>
            </a:gs>
            <a:gs pos="100000">
              <a:srgbClr val="CC99FF"/>
            </a:gs>
          </a:gsLst>
          <a:lin ang="5400000" scaled="1"/>
        </a:gradFill>
        <a:ln w="12700">
          <a:solidFill>
            <a:srgbClr val="808080"/>
          </a:solidFill>
        </a:ln>
      </c:spPr>
    </c:plotArea>
    <c:legend>
      <c:legendPos val="r"/>
      <c:layout>
        <c:manualLayout>
          <c:xMode val="edge"/>
          <c:yMode val="edge"/>
          <c:x val="0.84325"/>
          <c:y val="0.2605"/>
          <c:w val="0.15025"/>
          <c:h val="0.14"/>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gradFill rotWithShape="1">
      <a:gsLst>
        <a:gs pos="0">
          <a:srgbClr val="CC99FF"/>
        </a:gs>
        <a:gs pos="50000">
          <a:srgbClr val="FF99CC"/>
        </a:gs>
        <a:gs pos="100000">
          <a:srgbClr val="CC99FF"/>
        </a:gs>
      </a:gsLst>
      <a:lin ang="5400000" scaled="1"/>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FFFFFF"/>
                </a:solidFill>
              </a:rPr>
              <a:t>Retribuzione di risultato Dirigenza Sanitaria</a:t>
            </a:r>
          </a:p>
        </c:rich>
      </c:tx>
      <c:layout>
        <c:manualLayout>
          <c:xMode val="factor"/>
          <c:yMode val="factor"/>
          <c:x val="-0.03525"/>
          <c:y val="-0.0075"/>
        </c:manualLayout>
      </c:layout>
      <c:spPr>
        <a:noFill/>
        <a:ln>
          <a:noFill/>
        </a:ln>
      </c:spPr>
    </c:title>
    <c:view3D>
      <c:rotX val="15"/>
      <c:hPercent val="48"/>
      <c:rotY val="20"/>
      <c:depthPercent val="100"/>
      <c:rAngAx val="1"/>
    </c:view3D>
    <c:plotArea>
      <c:layout>
        <c:manualLayout>
          <c:xMode val="edge"/>
          <c:yMode val="edge"/>
          <c:x val="0.02075"/>
          <c:y val="0.28225"/>
          <c:w val="0.7265"/>
          <c:h val="0.68"/>
        </c:manualLayout>
      </c:layout>
      <c:bar3DChart>
        <c:barDir val="col"/>
        <c:grouping val="clustered"/>
        <c:varyColors val="0"/>
        <c:ser>
          <c:idx val="0"/>
          <c:order val="0"/>
          <c:tx>
            <c:strRef>
              <c:f>'Tabelle dati DIRIGENZA'!$C$89</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DIRIGENZA'!$B$90:$B$91</c:f>
              <c:strCache>
                <c:ptCount val="2"/>
                <c:pt idx="0">
                  <c:v>Gestionali</c:v>
                </c:pt>
                <c:pt idx="1">
                  <c:v>Non Gestionali</c:v>
                </c:pt>
              </c:strCache>
            </c:strRef>
          </c:cat>
          <c:val>
            <c:numRef>
              <c:f>'Tabelle dati DIRIGENZA'!$C$90:$C$91</c:f>
              <c:numCache>
                <c:ptCount val="2"/>
              </c:numCache>
            </c:numRef>
          </c:val>
          <c:shape val="box"/>
        </c:ser>
        <c:ser>
          <c:idx val="1"/>
          <c:order val="1"/>
          <c:tx>
            <c:strRef>
              <c:f>'Tabelle dati DIRIGENZA'!$D$89</c:f>
              <c:strCache>
                <c:ptCount val="1"/>
                <c:pt idx="0">
                  <c:v>&lt;=3000</c:v>
                </c:pt>
              </c:strCache>
            </c:strRef>
          </c:tx>
          <c:spPr>
            <a:gradFill rotWithShape="1">
              <a:gsLst>
                <a:gs pos="0">
                  <a:srgbClr val="FFFFFF"/>
                </a:gs>
                <a:gs pos="100000">
                  <a:srgbClr val="993366"/>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DIRIGENZA'!$B$90:$B$91</c:f>
              <c:strCache>
                <c:ptCount val="2"/>
                <c:pt idx="0">
                  <c:v>Gestionali</c:v>
                </c:pt>
                <c:pt idx="1">
                  <c:v>Non Gestionali</c:v>
                </c:pt>
              </c:strCache>
            </c:strRef>
          </c:cat>
          <c:val>
            <c:numRef>
              <c:f>'Tabelle dati DIRIGENZA'!$D$90:$D$91</c:f>
              <c:numCache>
                <c:ptCount val="2"/>
                <c:pt idx="0">
                  <c:v>1</c:v>
                </c:pt>
                <c:pt idx="1">
                  <c:v>2</c:v>
                </c:pt>
              </c:numCache>
            </c:numRef>
          </c:val>
          <c:shape val="box"/>
        </c:ser>
        <c:ser>
          <c:idx val="2"/>
          <c:order val="2"/>
          <c:tx>
            <c:strRef>
              <c:f>'Tabelle dati DIRIGENZA'!$E$89</c:f>
              <c:strCache>
                <c:ptCount val="1"/>
                <c:pt idx="0">
                  <c:v>3000&lt;X&lt;=5000</c:v>
                </c:pt>
              </c:strCache>
            </c:strRef>
          </c:tx>
          <c:spPr>
            <a:gradFill rotWithShape="1">
              <a:gsLst>
                <a:gs pos="0">
                  <a:srgbClr val="CC99FF"/>
                </a:gs>
                <a:gs pos="100000">
                  <a:srgbClr val="FF00FF"/>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DIRIGENZA'!$B$90:$B$91</c:f>
              <c:strCache>
                <c:ptCount val="2"/>
                <c:pt idx="0">
                  <c:v>Gestionali</c:v>
                </c:pt>
                <c:pt idx="1">
                  <c:v>Non Gestionali</c:v>
                </c:pt>
              </c:strCache>
            </c:strRef>
          </c:cat>
          <c:val>
            <c:numRef>
              <c:f>'Tabelle dati DIRIGENZA'!$E$90:$E$91</c:f>
              <c:numCache>
                <c:ptCount val="2"/>
                <c:pt idx="0">
                  <c:v>1</c:v>
                </c:pt>
                <c:pt idx="1">
                  <c:v>3</c:v>
                </c:pt>
              </c:numCache>
            </c:numRef>
          </c:val>
          <c:shape val="box"/>
        </c:ser>
        <c:ser>
          <c:idx val="3"/>
          <c:order val="3"/>
          <c:tx>
            <c:strRef>
              <c:f>'Tabelle dati DIRIGENZA'!$F$89</c:f>
              <c:strCache>
                <c:ptCount val="1"/>
                <c:pt idx="0">
                  <c:v>5000&lt;X&lt;=5500</c:v>
                </c:pt>
              </c:strCache>
            </c:strRef>
          </c:tx>
          <c:spPr>
            <a:gradFill rotWithShape="1">
              <a:gsLst>
                <a:gs pos="0">
                  <a:srgbClr val="000082"/>
                </a:gs>
                <a:gs pos="30000">
                  <a:srgbClr val="66008F"/>
                </a:gs>
                <a:gs pos="64999">
                  <a:srgbClr val="BA0066"/>
                </a:gs>
                <a:gs pos="89999">
                  <a:srgbClr val="FF0000"/>
                </a:gs>
                <a:gs pos="100000">
                  <a:srgbClr val="FF8200"/>
                </a:gs>
              </a:gsLst>
              <a:path path="rect">
                <a:fillToRect l="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DIRIGENZA'!$B$90:$B$91</c:f>
              <c:strCache>
                <c:ptCount val="2"/>
                <c:pt idx="0">
                  <c:v>Gestionali</c:v>
                </c:pt>
                <c:pt idx="1">
                  <c:v>Non Gestionali</c:v>
                </c:pt>
              </c:strCache>
            </c:strRef>
          </c:cat>
          <c:val>
            <c:numRef>
              <c:f>'Tabelle dati DIRIGENZA'!$F$90:$F$91</c:f>
              <c:numCache>
                <c:ptCount val="2"/>
                <c:pt idx="0">
                  <c:v>0</c:v>
                </c:pt>
                <c:pt idx="1">
                  <c:v>2</c:v>
                </c:pt>
              </c:numCache>
            </c:numRef>
          </c:val>
          <c:shape val="box"/>
        </c:ser>
        <c:ser>
          <c:idx val="4"/>
          <c:order val="4"/>
          <c:tx>
            <c:strRef>
              <c:f>'Tabelle dati DIRIGENZA'!$G$89</c:f>
              <c:strCache>
                <c:ptCount val="1"/>
                <c:pt idx="0">
                  <c:v>5500&lt;X&lt;=6000</c:v>
                </c:pt>
              </c:strCache>
            </c:strRef>
          </c:tx>
          <c:spPr>
            <a:gradFill rotWithShape="1">
              <a:gsLst>
                <a:gs pos="0">
                  <a:srgbClr val="A603AB"/>
                </a:gs>
                <a:gs pos="10501">
                  <a:srgbClr val="0819FB"/>
                </a:gs>
                <a:gs pos="17500">
                  <a:srgbClr val="1A8D48"/>
                </a:gs>
                <a:gs pos="25999">
                  <a:srgbClr val="FFFF00"/>
                </a:gs>
                <a:gs pos="36501">
                  <a:srgbClr val="EE3F17"/>
                </a:gs>
                <a:gs pos="44000">
                  <a:srgbClr val="E81766"/>
                </a:gs>
                <a:gs pos="50000">
                  <a:srgbClr val="A603AB"/>
                </a:gs>
                <a:gs pos="56000">
                  <a:srgbClr val="E81766"/>
                </a:gs>
                <a:gs pos="63499">
                  <a:srgbClr val="EE3F17"/>
                </a:gs>
                <a:gs pos="74001">
                  <a:srgbClr val="FFFF00"/>
                </a:gs>
                <a:gs pos="82500">
                  <a:srgbClr val="1A8D48"/>
                </a:gs>
                <a:gs pos="89500">
                  <a:srgbClr val="0819FB"/>
                </a:gs>
                <a:gs pos="100000">
                  <a:srgbClr val="A603AB"/>
                </a:gs>
              </a:gsLst>
              <a:lin ang="189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DIRIGENZA'!$B$90:$B$91</c:f>
              <c:strCache>
                <c:ptCount val="2"/>
                <c:pt idx="0">
                  <c:v>Gestionali</c:v>
                </c:pt>
                <c:pt idx="1">
                  <c:v>Non Gestionali</c:v>
                </c:pt>
              </c:strCache>
            </c:strRef>
          </c:cat>
          <c:val>
            <c:numRef>
              <c:f>'Tabelle dati DIRIGENZA'!$G$90:$G$91</c:f>
              <c:numCache>
                <c:ptCount val="2"/>
                <c:pt idx="0">
                  <c:v>0</c:v>
                </c:pt>
                <c:pt idx="1">
                  <c:v>8</c:v>
                </c:pt>
              </c:numCache>
            </c:numRef>
          </c:val>
          <c:shape val="box"/>
        </c:ser>
        <c:ser>
          <c:idx val="5"/>
          <c:order val="5"/>
          <c:tx>
            <c:strRef>
              <c:f>'Tabelle dati DIRIGENZA'!$H$89</c:f>
              <c:strCache>
                <c:ptCount val="1"/>
                <c:pt idx="0">
                  <c:v>X&gt;6000</c:v>
                </c:pt>
              </c:strCache>
            </c:strRef>
          </c:tx>
          <c:spPr>
            <a:gradFill rotWithShape="1">
              <a:gsLst>
                <a:gs pos="0">
                  <a:srgbClr val="FF8080"/>
                </a:gs>
                <a:gs pos="100000">
                  <a:srgbClr val="FF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DIRIGENZA'!$B$90:$B$91</c:f>
              <c:strCache>
                <c:ptCount val="2"/>
                <c:pt idx="0">
                  <c:v>Gestionali</c:v>
                </c:pt>
                <c:pt idx="1">
                  <c:v>Non Gestionali</c:v>
                </c:pt>
              </c:strCache>
            </c:strRef>
          </c:cat>
          <c:val>
            <c:numRef>
              <c:f>'Tabelle dati DIRIGENZA'!$H$90:$H$91</c:f>
              <c:numCache>
                <c:ptCount val="2"/>
                <c:pt idx="0">
                  <c:v>11</c:v>
                </c:pt>
                <c:pt idx="1">
                  <c:v>72</c:v>
                </c:pt>
              </c:numCache>
            </c:numRef>
          </c:val>
          <c:shape val="box"/>
        </c:ser>
        <c:shape val="box"/>
        <c:axId val="3879466"/>
        <c:axId val="34915195"/>
      </c:bar3DChart>
      <c:catAx>
        <c:axId val="3879466"/>
        <c:scaling>
          <c:orientation val="minMax"/>
        </c:scaling>
        <c:axPos val="b"/>
        <c:delete val="0"/>
        <c:numFmt formatCode="General" sourceLinked="1"/>
        <c:majorTickMark val="out"/>
        <c:minorTickMark val="none"/>
        <c:tickLblPos val="low"/>
        <c:spPr>
          <a:ln w="3175">
            <a:solidFill>
              <a:srgbClr val="000080"/>
            </a:solidFill>
          </a:ln>
        </c:spPr>
        <c:txPr>
          <a:bodyPr vert="horz" rot="0"/>
          <a:lstStyle/>
          <a:p>
            <a:pPr>
              <a:defRPr lang="en-US" cap="none" sz="1000" b="1" i="0" u="none" baseline="0">
                <a:solidFill>
                  <a:srgbClr val="FFFFFF"/>
                </a:solidFill>
              </a:defRPr>
            </a:pPr>
          </a:p>
        </c:txPr>
        <c:crossAx val="34915195"/>
        <c:crosses val="autoZero"/>
        <c:auto val="1"/>
        <c:lblOffset val="100"/>
        <c:tickLblSkip val="1"/>
        <c:noMultiLvlLbl val="0"/>
      </c:catAx>
      <c:valAx>
        <c:axId val="34915195"/>
        <c:scaling>
          <c:orientation val="minMax"/>
        </c:scaling>
        <c:axPos val="l"/>
        <c:majorGridlines>
          <c:spPr>
            <a:ln w="3175">
              <a:solidFill>
                <a:srgbClr val="000080"/>
              </a:solidFill>
            </a:ln>
          </c:spPr>
        </c:majorGridlines>
        <c:delete val="0"/>
        <c:numFmt formatCode="General" sourceLinked="1"/>
        <c:majorTickMark val="out"/>
        <c:minorTickMark val="none"/>
        <c:tickLblPos val="nextTo"/>
        <c:spPr>
          <a:ln w="3175">
            <a:solidFill>
              <a:srgbClr val="000080"/>
            </a:solidFill>
          </a:ln>
        </c:spPr>
        <c:txPr>
          <a:bodyPr vert="horz" rot="0"/>
          <a:lstStyle/>
          <a:p>
            <a:pPr>
              <a:defRPr lang="en-US" cap="none" sz="1000" b="1" i="0" u="none" baseline="0">
                <a:solidFill>
                  <a:srgbClr val="FFFFFF"/>
                </a:solidFill>
              </a:defRPr>
            </a:pPr>
          </a:p>
        </c:txPr>
        <c:crossAx val="3879466"/>
        <c:crossesAt val="1"/>
        <c:crossBetween val="between"/>
        <c:dispUnits/>
      </c:valAx>
      <c:spPr>
        <a:noFill/>
        <a:ln>
          <a:noFill/>
        </a:ln>
      </c:spPr>
    </c:plotArea>
    <c:legend>
      <c:legendPos val="r"/>
      <c:layout>
        <c:manualLayout>
          <c:xMode val="edge"/>
          <c:yMode val="edge"/>
          <c:x val="0.77375"/>
          <c:y val="0.4"/>
          <c:w val="0.222"/>
          <c:h val="0.4792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floor>
      <c:spPr>
        <a:gradFill rotWithShape="1">
          <a:gsLst>
            <a:gs pos="0">
              <a:srgbClr val="3399FF"/>
            </a:gs>
            <a:gs pos="8000">
              <a:srgbClr val="00CCCC"/>
            </a:gs>
            <a:gs pos="23500">
              <a:srgbClr val="9999FF"/>
            </a:gs>
            <a:gs pos="30000">
              <a:srgbClr val="2E6792"/>
            </a:gs>
            <a:gs pos="35501">
              <a:srgbClr val="3333CC"/>
            </a:gs>
            <a:gs pos="40500">
              <a:srgbClr val="1170FF"/>
            </a:gs>
            <a:gs pos="50000">
              <a:srgbClr val="006699"/>
            </a:gs>
            <a:gs pos="59500">
              <a:srgbClr val="1170FF"/>
            </a:gs>
            <a:gs pos="64500">
              <a:srgbClr val="3333CC"/>
            </a:gs>
            <a:gs pos="70000">
              <a:srgbClr val="2E6792"/>
            </a:gs>
            <a:gs pos="76500">
              <a:srgbClr val="9999FF"/>
            </a:gs>
            <a:gs pos="92000">
              <a:srgbClr val="00CCCC"/>
            </a:gs>
            <a:gs pos="100000">
              <a:srgbClr val="3399FF"/>
            </a:gs>
          </a:gsLst>
          <a:lin ang="18900000" scaled="1"/>
        </a:gradFill>
        <a:ln w="3175">
          <a:solidFill>
            <a:srgbClr val="000000"/>
          </a:solidFill>
        </a:ln>
      </c:spPr>
      <c:thickness val="0"/>
    </c:floor>
    <c:sideWall>
      <c:spPr>
        <a:noFill/>
        <a:ln w="12700">
          <a:solidFill>
            <a:srgbClr val="000080"/>
          </a:solidFill>
        </a:ln>
      </c:spPr>
      <c:thickness val="0"/>
    </c:sideWall>
    <c:backWall>
      <c:spPr>
        <a:noFill/>
        <a:ln w="12700">
          <a:solidFill>
            <a:srgbClr val="000080"/>
          </a:solidFill>
        </a:ln>
      </c:spPr>
      <c:thickness val="0"/>
    </c:backWall>
    <c:plotVisOnly val="1"/>
    <c:dispBlanksAs val="gap"/>
    <c:showDLblsOverMax val="0"/>
  </c:chart>
  <c:spPr>
    <a:gradFill rotWithShape="1">
      <a:gsLst>
        <a:gs pos="0">
          <a:srgbClr val="CC99FF"/>
        </a:gs>
        <a:gs pos="100000">
          <a:srgbClr val="333399"/>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1" u="none" baseline="0">
                <a:solidFill>
                  <a:srgbClr val="FFFFFF"/>
                </a:solidFill>
              </a:rPr>
              <a:t>Assegnazione retribuzione di risultato Dirigenza Sanitaria (per valutazione)</a:t>
            </a:r>
          </a:p>
        </c:rich>
      </c:tx>
      <c:layout>
        <c:manualLayout>
          <c:xMode val="factor"/>
          <c:yMode val="factor"/>
          <c:x val="-0.031"/>
          <c:y val="0"/>
        </c:manualLayout>
      </c:layout>
      <c:spPr>
        <a:noFill/>
        <a:ln>
          <a:noFill/>
        </a:ln>
      </c:spPr>
    </c:title>
    <c:view3D>
      <c:rotX val="15"/>
      <c:hPercent val="53"/>
      <c:rotY val="20"/>
      <c:depthPercent val="100"/>
      <c:rAngAx val="1"/>
    </c:view3D>
    <c:plotArea>
      <c:layout>
        <c:manualLayout>
          <c:xMode val="edge"/>
          <c:yMode val="edge"/>
          <c:x val="0.02075"/>
          <c:y val="0.30575"/>
          <c:w val="0.738"/>
          <c:h val="0.6565"/>
        </c:manualLayout>
      </c:layout>
      <c:bar3DChart>
        <c:barDir val="col"/>
        <c:grouping val="clustered"/>
        <c:varyColors val="0"/>
        <c:ser>
          <c:idx val="0"/>
          <c:order val="0"/>
          <c:tx>
            <c:strRef>
              <c:f>'Tabelle dati DIRIGENZA'!$B$66</c:f>
              <c:strCache>
                <c:ptCount val="1"/>
                <c:pt idx="0">
                  <c:v>Gestionali </c:v>
                </c:pt>
              </c:strCache>
            </c:strRef>
          </c:tx>
          <c:spPr>
            <a:gradFill rotWithShape="1">
              <a:gsLst>
                <a:gs pos="0">
                  <a:srgbClr val="3366FF"/>
                </a:gs>
                <a:gs pos="100000">
                  <a:srgbClr val="000080"/>
                </a:gs>
              </a:gsLst>
              <a:lin ang="189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DIRIGENZA'!$C$65:$H$65</c:f>
              <c:strCache>
                <c:ptCount val="6"/>
                <c:pt idx="1">
                  <c:v>A</c:v>
                </c:pt>
                <c:pt idx="2">
                  <c:v>B</c:v>
                </c:pt>
                <c:pt idx="3">
                  <c:v>C</c:v>
                </c:pt>
                <c:pt idx="4">
                  <c:v>D</c:v>
                </c:pt>
                <c:pt idx="5">
                  <c:v>E</c:v>
                </c:pt>
              </c:strCache>
            </c:strRef>
          </c:cat>
          <c:val>
            <c:numRef>
              <c:f>'Tabelle dati DIRIGENZA'!$C$66:$H$66</c:f>
              <c:numCache>
                <c:ptCount val="6"/>
                <c:pt idx="5">
                  <c:v>13</c:v>
                </c:pt>
              </c:numCache>
            </c:numRef>
          </c:val>
          <c:shape val="box"/>
        </c:ser>
        <c:ser>
          <c:idx val="1"/>
          <c:order val="1"/>
          <c:tx>
            <c:strRef>
              <c:f>'Tabelle dati DIRIGENZA'!$B$67</c:f>
              <c:strCache>
                <c:ptCount val="1"/>
                <c:pt idx="0">
                  <c:v>Non gestionali</c:v>
                </c:pt>
              </c:strCache>
            </c:strRef>
          </c:tx>
          <c:spPr>
            <a:gradFill rotWithShape="1">
              <a:gsLst>
                <a:gs pos="0">
                  <a:srgbClr val="FF0000"/>
                </a:gs>
                <a:gs pos="50000">
                  <a:srgbClr val="800000"/>
                </a:gs>
                <a:gs pos="100000">
                  <a:srgbClr val="FF0000"/>
                </a:gs>
              </a:gsLst>
              <a:lin ang="189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DIRIGENZA'!$C$65:$H$65</c:f>
              <c:strCache>
                <c:ptCount val="6"/>
                <c:pt idx="1">
                  <c:v>A</c:v>
                </c:pt>
                <c:pt idx="2">
                  <c:v>B</c:v>
                </c:pt>
                <c:pt idx="3">
                  <c:v>C</c:v>
                </c:pt>
                <c:pt idx="4">
                  <c:v>D</c:v>
                </c:pt>
                <c:pt idx="5">
                  <c:v>E</c:v>
                </c:pt>
              </c:strCache>
            </c:strRef>
          </c:cat>
          <c:val>
            <c:numRef>
              <c:f>'Tabelle dati DIRIGENZA'!$C$67:$H$67</c:f>
              <c:numCache>
                <c:ptCount val="6"/>
                <c:pt idx="2">
                  <c:v>0</c:v>
                </c:pt>
                <c:pt idx="3">
                  <c:v>1</c:v>
                </c:pt>
                <c:pt idx="4">
                  <c:v>4</c:v>
                </c:pt>
                <c:pt idx="5">
                  <c:v>82</c:v>
                </c:pt>
              </c:numCache>
            </c:numRef>
          </c:val>
          <c:shape val="box"/>
        </c:ser>
        <c:shape val="box"/>
        <c:axId val="45801300"/>
        <c:axId val="9558517"/>
      </c:bar3DChart>
      <c:catAx>
        <c:axId val="4580130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1" i="0" u="none" baseline="0">
                <a:solidFill>
                  <a:srgbClr val="000080"/>
                </a:solidFill>
              </a:defRPr>
            </a:pPr>
          </a:p>
        </c:txPr>
        <c:crossAx val="9558517"/>
        <c:crosses val="autoZero"/>
        <c:auto val="1"/>
        <c:lblOffset val="100"/>
        <c:tickLblSkip val="1"/>
        <c:noMultiLvlLbl val="0"/>
      </c:catAx>
      <c:valAx>
        <c:axId val="9558517"/>
        <c:scaling>
          <c:orientation val="minMax"/>
        </c:scaling>
        <c:axPos val="l"/>
        <c:majorGridlines>
          <c:spPr>
            <a:ln w="3175">
              <a:solidFill>
                <a:srgbClr val="000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80"/>
                </a:solidFill>
              </a:defRPr>
            </a:pPr>
          </a:p>
        </c:txPr>
        <c:crossAx val="45801300"/>
        <c:crossesAt val="1"/>
        <c:crossBetween val="between"/>
        <c:dispUnits/>
      </c:valAx>
      <c:spPr>
        <a:noFill/>
        <a:ln>
          <a:noFill/>
        </a:ln>
      </c:spPr>
    </c:plotArea>
    <c:legend>
      <c:legendPos val="r"/>
      <c:layout>
        <c:manualLayout>
          <c:xMode val="edge"/>
          <c:yMode val="edge"/>
          <c:x val="0.78225"/>
          <c:y val="0.52825"/>
          <c:w val="0.21375"/>
          <c:h val="0.16225"/>
        </c:manualLayout>
      </c:layout>
      <c:overlay val="0"/>
      <c:spPr>
        <a:noFill/>
        <a:ln w="3175">
          <a:noFill/>
        </a:ln>
      </c:spPr>
      <c:txPr>
        <a:bodyPr vert="horz" rot="0"/>
        <a:lstStyle/>
        <a:p>
          <a:pPr>
            <a:defRPr lang="en-US" cap="none" sz="845" b="0" i="0" u="none" baseline="0">
              <a:solidFill>
                <a:srgbClr val="000080"/>
              </a:solidFill>
            </a:defRPr>
          </a:pPr>
        </a:p>
      </c:txPr>
    </c:legend>
    <c:floor>
      <c:spPr>
        <a:gradFill rotWithShape="1">
          <a:gsLst>
            <a:gs pos="0">
              <a:srgbClr val="3399FF"/>
            </a:gs>
            <a:gs pos="8000">
              <a:srgbClr val="00CCCC"/>
            </a:gs>
            <a:gs pos="23500">
              <a:srgbClr val="9999FF"/>
            </a:gs>
            <a:gs pos="30000">
              <a:srgbClr val="2E6792"/>
            </a:gs>
            <a:gs pos="35501">
              <a:srgbClr val="3333CC"/>
            </a:gs>
            <a:gs pos="40500">
              <a:srgbClr val="1170FF"/>
            </a:gs>
            <a:gs pos="50000">
              <a:srgbClr val="006699"/>
            </a:gs>
            <a:gs pos="59500">
              <a:srgbClr val="1170FF"/>
            </a:gs>
            <a:gs pos="64500">
              <a:srgbClr val="3333CC"/>
            </a:gs>
            <a:gs pos="70000">
              <a:srgbClr val="2E6792"/>
            </a:gs>
            <a:gs pos="76500">
              <a:srgbClr val="9999FF"/>
            </a:gs>
            <a:gs pos="92000">
              <a:srgbClr val="00CCCC"/>
            </a:gs>
            <a:gs pos="100000">
              <a:srgbClr val="3399FF"/>
            </a:gs>
          </a:gsLst>
          <a:lin ang="18900000" scaled="1"/>
        </a:gradFill>
        <a:ln w="3175">
          <a:solidFill>
            <a:srgbClr val="000000"/>
          </a:solidFill>
        </a:ln>
      </c:spPr>
      <c:thickness val="0"/>
    </c:floor>
    <c:sideWall>
      <c:spPr>
        <a:noFill/>
        <a:ln w="12700">
          <a:solidFill>
            <a:srgbClr val="000080"/>
          </a:solidFill>
        </a:ln>
      </c:spPr>
      <c:thickness val="0"/>
    </c:sideWall>
    <c:backWall>
      <c:spPr>
        <a:noFill/>
        <a:ln w="12700">
          <a:solidFill>
            <a:srgbClr val="000080"/>
          </a:solidFill>
        </a:ln>
      </c:spPr>
      <c:thickness val="0"/>
    </c:backWall>
    <c:plotVisOnly val="1"/>
    <c:dispBlanksAs val="gap"/>
    <c:showDLblsOverMax val="0"/>
  </c:chart>
  <c:spPr>
    <a:gradFill rotWithShape="1">
      <a:gsLst>
        <a:gs pos="0">
          <a:srgbClr val="03D4A8"/>
        </a:gs>
        <a:gs pos="25000">
          <a:srgbClr val="21D6E0"/>
        </a:gs>
        <a:gs pos="75000">
          <a:srgbClr val="0087E6"/>
        </a:gs>
        <a:gs pos="100000">
          <a:srgbClr val="005CBF"/>
        </a:gs>
      </a:gsLst>
      <a:path path="rect">
        <a:fillToRect l="100000" t="10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FFFFFF"/>
                </a:solidFill>
              </a:rPr>
              <a:t>Assegnazione retribuzione di risultato Dirigenza Sanitaria (quota obiettivi)</a:t>
            </a:r>
          </a:p>
        </c:rich>
      </c:tx>
      <c:layout>
        <c:manualLayout>
          <c:xMode val="factor"/>
          <c:yMode val="factor"/>
          <c:x val="-0.04775"/>
          <c:y val="0"/>
        </c:manualLayout>
      </c:layout>
      <c:spPr>
        <a:noFill/>
        <a:ln>
          <a:noFill/>
        </a:ln>
      </c:spPr>
    </c:title>
    <c:view3D>
      <c:rotX val="15"/>
      <c:hPercent val="53"/>
      <c:rotY val="20"/>
      <c:depthPercent val="100"/>
      <c:rAngAx val="1"/>
    </c:view3D>
    <c:plotArea>
      <c:layout>
        <c:manualLayout>
          <c:xMode val="edge"/>
          <c:yMode val="edge"/>
          <c:x val="0.02075"/>
          <c:y val="0.30575"/>
          <c:w val="0.74275"/>
          <c:h val="0.6565"/>
        </c:manualLayout>
      </c:layout>
      <c:bar3DChart>
        <c:barDir val="col"/>
        <c:grouping val="clustered"/>
        <c:varyColors val="0"/>
        <c:ser>
          <c:idx val="0"/>
          <c:order val="0"/>
          <c:tx>
            <c:strRef>
              <c:f>'Tabelle dati DIRIGENZA'!$C$77</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DIRIGENZA'!$B$78:$B$79</c:f>
              <c:strCache>
                <c:ptCount val="2"/>
                <c:pt idx="0">
                  <c:v>Gestionali</c:v>
                </c:pt>
                <c:pt idx="1">
                  <c:v>Non Gestionali</c:v>
                </c:pt>
              </c:strCache>
            </c:strRef>
          </c:cat>
          <c:val>
            <c:numRef>
              <c:f>'Tabelle dati DIRIGENZA'!$C$78:$C$79</c:f>
              <c:numCache>
                <c:ptCount val="2"/>
              </c:numCache>
            </c:numRef>
          </c:val>
          <c:shape val="box"/>
        </c:ser>
        <c:ser>
          <c:idx val="1"/>
          <c:order val="1"/>
          <c:tx>
            <c:strRef>
              <c:f>'Tabelle dati DIRIGENZA'!$D$77</c:f>
              <c:strCache>
                <c:ptCount val="1"/>
                <c:pt idx="0">
                  <c:v>&lt;=60%</c:v>
                </c:pt>
              </c:strCache>
            </c:strRef>
          </c:tx>
          <c:spPr>
            <a:gradFill rotWithShape="1">
              <a:gsLst>
                <a:gs pos="0">
                  <a:srgbClr val="DDEBCF"/>
                </a:gs>
                <a:gs pos="25000">
                  <a:srgbClr val="9CB86E"/>
                </a:gs>
                <a:gs pos="50000">
                  <a:srgbClr val="156B13"/>
                </a:gs>
                <a:gs pos="75000">
                  <a:srgbClr val="9CB86E"/>
                </a:gs>
                <a:gs pos="100000">
                  <a:srgbClr val="DDEBCF"/>
                </a:gs>
              </a:gsLst>
              <a:lin ang="189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DIRIGENZA'!$B$78:$B$79</c:f>
              <c:strCache>
                <c:ptCount val="2"/>
                <c:pt idx="0">
                  <c:v>Gestionali</c:v>
                </c:pt>
                <c:pt idx="1">
                  <c:v>Non Gestionali</c:v>
                </c:pt>
              </c:strCache>
            </c:strRef>
          </c:cat>
          <c:val>
            <c:numRef>
              <c:f>'Tabelle dati DIRIGENZA'!$D$78:$D$79</c:f>
              <c:numCache>
                <c:ptCount val="2"/>
              </c:numCache>
            </c:numRef>
          </c:val>
          <c:shape val="box"/>
        </c:ser>
        <c:ser>
          <c:idx val="2"/>
          <c:order val="2"/>
          <c:tx>
            <c:strRef>
              <c:f>'Tabelle dati DIRIGENZA'!$E$77</c:f>
              <c:strCache>
                <c:ptCount val="1"/>
                <c:pt idx="0">
                  <c:v>60%&lt;x&lt;=90%</c:v>
                </c:pt>
              </c:strCache>
            </c:strRef>
          </c:tx>
          <c:spPr>
            <a:gradFill rotWithShape="1">
              <a:gsLst>
                <a:gs pos="0">
                  <a:srgbClr val="FC9FCB"/>
                </a:gs>
                <a:gs pos="6500">
                  <a:srgbClr val="F8B049"/>
                </a:gs>
                <a:gs pos="10501">
                  <a:srgbClr val="F8B049"/>
                </a:gs>
                <a:gs pos="31500">
                  <a:srgbClr val="FEE7F2"/>
                </a:gs>
                <a:gs pos="33501">
                  <a:srgbClr val="F952A0"/>
                </a:gs>
                <a:gs pos="34500">
                  <a:srgbClr val="C50849"/>
                </a:gs>
                <a:gs pos="41000">
                  <a:srgbClr val="B43E85"/>
                </a:gs>
                <a:gs pos="50000">
                  <a:srgbClr val="F8B049"/>
                </a:gs>
                <a:gs pos="59000">
                  <a:srgbClr val="B43E85"/>
                </a:gs>
                <a:gs pos="65500">
                  <a:srgbClr val="C50849"/>
                </a:gs>
                <a:gs pos="66499">
                  <a:srgbClr val="F952A0"/>
                </a:gs>
                <a:gs pos="68500">
                  <a:srgbClr val="FEE7F2"/>
                </a:gs>
                <a:gs pos="89500">
                  <a:srgbClr val="F8B049"/>
                </a:gs>
                <a:gs pos="93500">
                  <a:srgbClr val="F8B049"/>
                </a:gs>
                <a:gs pos="100000">
                  <a:srgbClr val="FC9FCB"/>
                </a:gs>
              </a:gsLst>
              <a:lin ang="189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DIRIGENZA'!$B$78:$B$79</c:f>
              <c:strCache>
                <c:ptCount val="2"/>
                <c:pt idx="0">
                  <c:v>Gestionali</c:v>
                </c:pt>
                <c:pt idx="1">
                  <c:v>Non Gestionali</c:v>
                </c:pt>
              </c:strCache>
            </c:strRef>
          </c:cat>
          <c:val>
            <c:numRef>
              <c:f>'Tabelle dati DIRIGENZA'!$E$78:$E$79</c:f>
              <c:numCache>
                <c:ptCount val="2"/>
                <c:pt idx="0">
                  <c:v>0</c:v>
                </c:pt>
                <c:pt idx="1">
                  <c:v>0</c:v>
                </c:pt>
              </c:numCache>
            </c:numRef>
          </c:val>
          <c:shape val="box"/>
        </c:ser>
        <c:ser>
          <c:idx val="3"/>
          <c:order val="3"/>
          <c:tx>
            <c:strRef>
              <c:f>'Tabelle dati DIRIGENZA'!$F$77</c:f>
              <c:strCache>
                <c:ptCount val="1"/>
                <c:pt idx="0">
                  <c:v>x&gt;90%</c:v>
                </c:pt>
              </c:strCache>
            </c:strRef>
          </c:tx>
          <c:spPr>
            <a:gradFill rotWithShape="1">
              <a:gsLst>
                <a:gs pos="0">
                  <a:srgbClr val="FFF200"/>
                </a:gs>
                <a:gs pos="45000">
                  <a:srgbClr val="FF7A00"/>
                </a:gs>
                <a:gs pos="70000">
                  <a:srgbClr val="FF0300"/>
                </a:gs>
                <a:gs pos="100000">
                  <a:srgbClr val="4D0808"/>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DIRIGENZA'!$B$78:$B$79</c:f>
              <c:strCache>
                <c:ptCount val="2"/>
                <c:pt idx="0">
                  <c:v>Gestionali</c:v>
                </c:pt>
                <c:pt idx="1">
                  <c:v>Non Gestionali</c:v>
                </c:pt>
              </c:strCache>
            </c:strRef>
          </c:cat>
          <c:val>
            <c:numRef>
              <c:f>'Tabelle dati DIRIGENZA'!$F$78:$F$79</c:f>
              <c:numCache>
                <c:ptCount val="2"/>
                <c:pt idx="0">
                  <c:v>13</c:v>
                </c:pt>
                <c:pt idx="1">
                  <c:v>87</c:v>
                </c:pt>
              </c:numCache>
            </c:numRef>
          </c:val>
          <c:shape val="box"/>
        </c:ser>
        <c:shape val="box"/>
        <c:axId val="18917790"/>
        <c:axId val="36042383"/>
      </c:bar3DChart>
      <c:catAx>
        <c:axId val="18917790"/>
        <c:scaling>
          <c:orientation val="minMax"/>
        </c:scaling>
        <c:axPos val="b"/>
        <c:delete val="0"/>
        <c:numFmt formatCode="General" sourceLinked="1"/>
        <c:majorTickMark val="out"/>
        <c:minorTickMark val="none"/>
        <c:tickLblPos val="low"/>
        <c:spPr>
          <a:ln w="3175">
            <a:solidFill>
              <a:srgbClr val="FFFF00"/>
            </a:solidFill>
          </a:ln>
        </c:spPr>
        <c:txPr>
          <a:bodyPr vert="horz" rot="0"/>
          <a:lstStyle/>
          <a:p>
            <a:pPr>
              <a:defRPr lang="en-US" cap="none" sz="1000" b="1" i="0" u="none" baseline="0">
                <a:solidFill>
                  <a:srgbClr val="FFFFFF"/>
                </a:solidFill>
              </a:defRPr>
            </a:pPr>
          </a:p>
        </c:txPr>
        <c:crossAx val="36042383"/>
        <c:crosses val="autoZero"/>
        <c:auto val="1"/>
        <c:lblOffset val="100"/>
        <c:tickLblSkip val="1"/>
        <c:noMultiLvlLbl val="0"/>
      </c:catAx>
      <c:valAx>
        <c:axId val="36042383"/>
        <c:scaling>
          <c:orientation val="minMax"/>
        </c:scaling>
        <c:axPos val="l"/>
        <c:majorGridlines>
          <c:spPr>
            <a:ln w="3175">
              <a:solidFill>
                <a:srgbClr val="FFFF00"/>
              </a:solidFill>
            </a:ln>
          </c:spPr>
        </c:majorGridlines>
        <c:delete val="0"/>
        <c:numFmt formatCode="General" sourceLinked="1"/>
        <c:majorTickMark val="out"/>
        <c:minorTickMark val="none"/>
        <c:tickLblPos val="nextTo"/>
        <c:spPr>
          <a:ln w="3175">
            <a:solidFill>
              <a:srgbClr val="FFFF00"/>
            </a:solidFill>
          </a:ln>
        </c:spPr>
        <c:txPr>
          <a:bodyPr vert="horz" rot="0"/>
          <a:lstStyle/>
          <a:p>
            <a:pPr>
              <a:defRPr lang="en-US" cap="none" sz="1000" b="1" i="0" u="none" baseline="0">
                <a:solidFill>
                  <a:srgbClr val="FFFFFF"/>
                </a:solidFill>
              </a:defRPr>
            </a:pPr>
          </a:p>
        </c:txPr>
        <c:crossAx val="18917790"/>
        <c:crossesAt val="1"/>
        <c:crossBetween val="between"/>
        <c:dispUnits/>
      </c:valAx>
      <c:spPr>
        <a:noFill/>
        <a:ln>
          <a:noFill/>
        </a:ln>
      </c:spPr>
    </c:plotArea>
    <c:legend>
      <c:legendPos val="r"/>
      <c:layout>
        <c:manualLayout>
          <c:xMode val="edge"/>
          <c:yMode val="edge"/>
          <c:x val="0.78625"/>
          <c:y val="0.44525"/>
          <c:w val="0.2075"/>
          <c:h val="0.317"/>
        </c:manualLayout>
      </c:layout>
      <c:overlay val="0"/>
      <c:spPr>
        <a:noFill/>
        <a:ln w="3175">
          <a:noFill/>
        </a:ln>
      </c:spPr>
      <c:txPr>
        <a:bodyPr vert="horz" rot="0"/>
        <a:lstStyle/>
        <a:p>
          <a:pPr>
            <a:defRPr lang="en-US" cap="none" sz="845" b="1" i="0" u="none" baseline="0">
              <a:solidFill>
                <a:srgbClr val="FFFFFF"/>
              </a:solidFill>
            </a:defRPr>
          </a:pPr>
        </a:p>
      </c:txPr>
    </c:legend>
    <c:floor>
      <c:spPr>
        <a:gradFill rotWithShape="1">
          <a:gsLst>
            <a:gs pos="0">
              <a:srgbClr val="000082"/>
            </a:gs>
            <a:gs pos="30000">
              <a:srgbClr val="66008F"/>
            </a:gs>
            <a:gs pos="64999">
              <a:srgbClr val="BA0066"/>
            </a:gs>
            <a:gs pos="89999">
              <a:srgbClr val="FF0000"/>
            </a:gs>
            <a:gs pos="100000">
              <a:srgbClr val="FF8200"/>
            </a:gs>
          </a:gsLst>
          <a:path path="rect">
            <a:fillToRect r="100000" b="100000"/>
          </a:path>
        </a:gradFill>
        <a:ln w="3175">
          <a:solidFill>
            <a:srgbClr val="FFFF00"/>
          </a:solidFill>
        </a:ln>
      </c:spPr>
      <c:thickness val="0"/>
    </c:floor>
    <c:sideWall>
      <c:spPr>
        <a:noFill/>
        <a:ln w="12700">
          <a:solidFill>
            <a:srgbClr val="FFFF00"/>
          </a:solidFill>
        </a:ln>
      </c:spPr>
      <c:thickness val="0"/>
    </c:sideWall>
    <c:backWall>
      <c:spPr>
        <a:noFill/>
        <a:ln w="12700">
          <a:solidFill>
            <a:srgbClr val="FFFF00"/>
          </a:solidFill>
        </a:ln>
      </c:spPr>
      <c:thickness val="0"/>
    </c:backWall>
    <c:plotVisOnly val="1"/>
    <c:dispBlanksAs val="gap"/>
    <c:showDLblsOverMax val="0"/>
  </c:chart>
  <c:spPr>
    <a:gradFill rotWithShape="1">
      <a:gsLst>
        <a:gs pos="0">
          <a:srgbClr val="FF0000"/>
        </a:gs>
        <a:gs pos="100000">
          <a:srgbClr val="800000"/>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2375"/>
          <c:w val="0.81825"/>
          <c:h val="0.9525"/>
        </c:manualLayout>
      </c:layout>
      <c:lineChart>
        <c:grouping val="standard"/>
        <c:varyColors val="0"/>
        <c:ser>
          <c:idx val="0"/>
          <c:order val="0"/>
          <c:tx>
            <c:strRef>
              <c:f>'Tabelle dati DIRIGENZA'!$AA$60</c:f>
              <c:strCache>
                <c:ptCount val="1"/>
                <c:pt idx="0">
                  <c:v>Euro</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DIRIGENZA'!$Y$61:$Z$70</c:f>
              <c:multiLvlStrCache>
                <c:ptCount val="10"/>
                <c:lvl>
                  <c:pt idx="0">
                    <c:v>A</c:v>
                  </c:pt>
                  <c:pt idx="1">
                    <c:v>B</c:v>
                  </c:pt>
                  <c:pt idx="2">
                    <c:v>C</c:v>
                  </c:pt>
                  <c:pt idx="3">
                    <c:v>D</c:v>
                  </c:pt>
                  <c:pt idx="4">
                    <c:v>E</c:v>
                  </c:pt>
                  <c:pt idx="5">
                    <c:v>A</c:v>
                  </c:pt>
                  <c:pt idx="6">
                    <c:v>B</c:v>
                  </c:pt>
                  <c:pt idx="7">
                    <c:v>C</c:v>
                  </c:pt>
                  <c:pt idx="8">
                    <c:v>D</c:v>
                  </c:pt>
                  <c:pt idx="9">
                    <c:v>E</c:v>
                  </c:pt>
                </c:lvl>
                <c:lvl>
                  <c:pt idx="0">
                    <c:v>Non Gestionale</c:v>
                  </c:pt>
                  <c:pt idx="5">
                    <c:v>Gestionale (media)</c:v>
                  </c:pt>
                </c:lvl>
              </c:multiLvlStrCache>
            </c:multiLvlStrRef>
          </c:cat>
          <c:val>
            <c:numRef>
              <c:f>'Tabelle dati DIRIGENZA'!$AA$61:$AA$70</c:f>
              <c:numCache>
                <c:ptCount val="10"/>
                <c:pt idx="2">
                  <c:v>1695.6074890398008</c:v>
                </c:pt>
                <c:pt idx="3">
                  <c:v>2260.809985386401</c:v>
                </c:pt>
                <c:pt idx="4">
                  <c:v>2826.012481733002</c:v>
                </c:pt>
                <c:pt idx="9">
                  <c:v>2260.809985386401</c:v>
                </c:pt>
              </c:numCache>
            </c:numRef>
          </c:val>
          <c:smooth val="0"/>
        </c:ser>
        <c:ser>
          <c:idx val="1"/>
          <c:order val="1"/>
          <c:tx>
            <c:strRef>
              <c:f>'Tabelle dati DIRIGENZA'!$AB$60</c:f>
              <c:strCache>
                <c:ptCount val="1"/>
                <c:pt idx="0">
                  <c:v>persone</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800000"/>
              </a:solidFill>
              <a:ln>
                <a:solidFill>
                  <a:srgbClr val="FF00FF"/>
                </a:solidFill>
              </a:ln>
            </c:spPr>
          </c:marker>
          <c:dLbls>
            <c:numFmt formatCode="General" sourceLinked="1"/>
            <c:showLegendKey val="0"/>
            <c:showVal val="1"/>
            <c:showBubbleSize val="0"/>
            <c:showCatName val="0"/>
            <c:showSerName val="0"/>
            <c:showLeaderLines val="1"/>
            <c:showPercent val="0"/>
          </c:dLbls>
          <c:cat>
            <c:multiLvlStrRef>
              <c:f>'Tabelle dati DIRIGENZA'!$Y$61:$Z$70</c:f>
              <c:multiLvlStrCache>
                <c:ptCount val="10"/>
                <c:lvl>
                  <c:pt idx="0">
                    <c:v>A</c:v>
                  </c:pt>
                  <c:pt idx="1">
                    <c:v>B</c:v>
                  </c:pt>
                  <c:pt idx="2">
                    <c:v>C</c:v>
                  </c:pt>
                  <c:pt idx="3">
                    <c:v>D</c:v>
                  </c:pt>
                  <c:pt idx="4">
                    <c:v>E</c:v>
                  </c:pt>
                  <c:pt idx="5">
                    <c:v>A</c:v>
                  </c:pt>
                  <c:pt idx="6">
                    <c:v>B</c:v>
                  </c:pt>
                  <c:pt idx="7">
                    <c:v>C</c:v>
                  </c:pt>
                  <c:pt idx="8">
                    <c:v>D</c:v>
                  </c:pt>
                  <c:pt idx="9">
                    <c:v>E</c:v>
                  </c:pt>
                </c:lvl>
                <c:lvl>
                  <c:pt idx="0">
                    <c:v>Non Gestionale</c:v>
                  </c:pt>
                  <c:pt idx="5">
                    <c:v>Gestionale (media)</c:v>
                  </c:pt>
                </c:lvl>
              </c:multiLvlStrCache>
            </c:multiLvlStrRef>
          </c:cat>
          <c:val>
            <c:numRef>
              <c:f>'Tabelle dati DIRIGENZA'!$AB$61:$AB$70</c:f>
              <c:numCache>
                <c:ptCount val="10"/>
                <c:pt idx="1">
                  <c:v>0</c:v>
                </c:pt>
                <c:pt idx="2">
                  <c:v>1</c:v>
                </c:pt>
                <c:pt idx="3">
                  <c:v>4</c:v>
                </c:pt>
                <c:pt idx="4">
                  <c:v>67</c:v>
                </c:pt>
                <c:pt idx="9">
                  <c:v>11</c:v>
                </c:pt>
              </c:numCache>
            </c:numRef>
          </c:val>
          <c:smooth val="0"/>
        </c:ser>
        <c:marker val="1"/>
        <c:axId val="55945992"/>
        <c:axId val="33751881"/>
      </c:lineChart>
      <c:catAx>
        <c:axId val="55945992"/>
        <c:scaling>
          <c:orientation val="minMax"/>
        </c:scaling>
        <c:axPos val="b"/>
        <c:delete val="0"/>
        <c:numFmt formatCode="General" sourceLinked="1"/>
        <c:majorTickMark val="out"/>
        <c:minorTickMark val="none"/>
        <c:tickLblPos val="nextTo"/>
        <c:spPr>
          <a:ln w="3175">
            <a:solidFill>
              <a:srgbClr val="000000"/>
            </a:solidFill>
          </a:ln>
        </c:spPr>
        <c:crossAx val="33751881"/>
        <c:crosses val="autoZero"/>
        <c:auto val="1"/>
        <c:lblOffset val="100"/>
        <c:tickLblSkip val="1"/>
        <c:noMultiLvlLbl val="0"/>
      </c:catAx>
      <c:valAx>
        <c:axId val="3375188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945992"/>
        <c:crossesAt val="1"/>
        <c:crossBetween val="between"/>
        <c:dispUnits/>
      </c:valAx>
      <c:spPr>
        <a:noFill/>
        <a:ln w="12700">
          <a:solidFill>
            <a:srgbClr val="808080"/>
          </a:solidFill>
        </a:ln>
      </c:spPr>
    </c:plotArea>
    <c:legend>
      <c:legendPos val="r"/>
      <c:layout>
        <c:manualLayout>
          <c:xMode val="edge"/>
          <c:yMode val="edge"/>
          <c:x val="0.8525"/>
          <c:y val="0.39225"/>
          <c:w val="0.1425"/>
          <c:h val="0.102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99CC"/>
        </a:gs>
        <a:gs pos="100000">
          <a:srgbClr val="CC99FF"/>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2375"/>
          <c:w val="0.6625"/>
          <c:h val="0.9525"/>
        </c:manualLayout>
      </c:layout>
      <c:lineChart>
        <c:grouping val="standard"/>
        <c:varyColors val="0"/>
        <c:ser>
          <c:idx val="0"/>
          <c:order val="0"/>
          <c:tx>
            <c:strRef>
              <c:f>'Tabelle dati DIRIGENZA'!$AA$76</c:f>
              <c:strCache>
                <c:ptCount val="1"/>
                <c:pt idx="0">
                  <c:v>Euro (MEDIA ponderata)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DIRIGENZA'!$Y$77:$Z$82</c:f>
              <c:multiLvlStrCache>
                <c:ptCount val="6"/>
                <c:lvl>
                  <c:pt idx="0">
                    <c:v>x&lt;=60%</c:v>
                  </c:pt>
                  <c:pt idx="1">
                    <c:v>60%&lt;x&lt;=90%</c:v>
                  </c:pt>
                  <c:pt idx="2">
                    <c:v>x&gt;90%</c:v>
                  </c:pt>
                  <c:pt idx="3">
                    <c:v>x&lt;=60%</c:v>
                  </c:pt>
                  <c:pt idx="4">
                    <c:v>60%&lt;x&lt;=90%</c:v>
                  </c:pt>
                  <c:pt idx="5">
                    <c:v>x&gt;90%</c:v>
                  </c:pt>
                </c:lvl>
                <c:lvl>
                  <c:pt idx="0">
                    <c:v>Non gestionale</c:v>
                  </c:pt>
                  <c:pt idx="3">
                    <c:v>Gestionale</c:v>
                  </c:pt>
                </c:lvl>
              </c:multiLvlStrCache>
            </c:multiLvlStrRef>
          </c:cat>
          <c:val>
            <c:numRef>
              <c:f>'Tabelle dati DIRIGENZA'!$AA$77:$AA$82</c:f>
              <c:numCache>
                <c:ptCount val="6"/>
                <c:pt idx="2">
                  <c:v>3825.675848210603</c:v>
                </c:pt>
                <c:pt idx="5">
                  <c:v>6352.770639275235</c:v>
                </c:pt>
              </c:numCache>
            </c:numRef>
          </c:val>
          <c:smooth val="0"/>
        </c:ser>
        <c:ser>
          <c:idx val="1"/>
          <c:order val="1"/>
          <c:tx>
            <c:strRef>
              <c:f>'Tabelle dati DIRIGENZA'!$AB$76</c:f>
              <c:strCache>
                <c:ptCount val="1"/>
                <c:pt idx="0">
                  <c:v>persone</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800000"/>
              </a:solidFill>
              <a:ln>
                <a:solidFill>
                  <a:srgbClr val="800000"/>
                </a:solidFill>
              </a:ln>
            </c:spPr>
          </c:marker>
          <c:dLbls>
            <c:numFmt formatCode="General" sourceLinked="1"/>
            <c:showLegendKey val="0"/>
            <c:showVal val="1"/>
            <c:showBubbleSize val="0"/>
            <c:showCatName val="0"/>
            <c:showSerName val="0"/>
            <c:showLeaderLines val="1"/>
            <c:showPercent val="0"/>
          </c:dLbls>
          <c:cat>
            <c:multiLvlStrRef>
              <c:f>'Tabelle dati DIRIGENZA'!$Y$77:$Z$82</c:f>
              <c:multiLvlStrCache>
                <c:ptCount val="6"/>
                <c:lvl>
                  <c:pt idx="0">
                    <c:v>x&lt;=60%</c:v>
                  </c:pt>
                  <c:pt idx="1">
                    <c:v>60%&lt;x&lt;=90%</c:v>
                  </c:pt>
                  <c:pt idx="2">
                    <c:v>x&gt;90%</c:v>
                  </c:pt>
                  <c:pt idx="3">
                    <c:v>x&lt;=60%</c:v>
                  </c:pt>
                  <c:pt idx="4">
                    <c:v>60%&lt;x&lt;=90%</c:v>
                  </c:pt>
                  <c:pt idx="5">
                    <c:v>x&gt;90%</c:v>
                  </c:pt>
                </c:lvl>
                <c:lvl>
                  <c:pt idx="0">
                    <c:v>Non gestionale</c:v>
                  </c:pt>
                  <c:pt idx="3">
                    <c:v>Gestionale</c:v>
                  </c:pt>
                </c:lvl>
              </c:multiLvlStrCache>
            </c:multiLvlStrRef>
          </c:cat>
          <c:val>
            <c:numRef>
              <c:f>'Tabelle dati DIRIGENZA'!$AB$77:$AB$82</c:f>
              <c:numCache>
                <c:ptCount val="6"/>
                <c:pt idx="2">
                  <c:v>68</c:v>
                </c:pt>
                <c:pt idx="5">
                  <c:v>11</c:v>
                </c:pt>
              </c:numCache>
            </c:numRef>
          </c:val>
          <c:smooth val="0"/>
        </c:ser>
        <c:marker val="1"/>
        <c:axId val="35331474"/>
        <c:axId val="49547811"/>
      </c:lineChart>
      <c:catAx>
        <c:axId val="3533147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9547811"/>
        <c:crosses val="autoZero"/>
        <c:auto val="1"/>
        <c:lblOffset val="100"/>
        <c:tickLblSkip val="1"/>
        <c:noMultiLvlLbl val="0"/>
      </c:catAx>
      <c:valAx>
        <c:axId val="4954781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331474"/>
        <c:crossesAt val="1"/>
        <c:crossBetween val="between"/>
        <c:dispUnits/>
      </c:valAx>
      <c:spPr>
        <a:noFill/>
        <a:ln w="12700">
          <a:solidFill>
            <a:srgbClr val="808080"/>
          </a:solidFill>
        </a:ln>
      </c:spPr>
    </c:plotArea>
    <c:legend>
      <c:legendPos val="r"/>
      <c:layout>
        <c:manualLayout>
          <c:xMode val="edge"/>
          <c:yMode val="edge"/>
          <c:x val="0.69675"/>
          <c:y val="0.31575"/>
          <c:w val="0.29675"/>
          <c:h val="0.102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99CC"/>
        </a:gs>
        <a:gs pos="100000">
          <a:srgbClr val="CC99FF"/>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FFFF"/>
                </a:solidFill>
                <a:latin typeface="Arial"/>
                <a:ea typeface="Arial"/>
                <a:cs typeface="Arial"/>
              </a:rPr>
              <a:t>DISTRIBUZIONE DELLE VALUTAZIONI</a:t>
            </a:r>
          </a:p>
        </c:rich>
      </c:tx>
      <c:layout>
        <c:manualLayout>
          <c:xMode val="factor"/>
          <c:yMode val="factor"/>
          <c:x val="0"/>
          <c:y val="0"/>
        </c:manualLayout>
      </c:layout>
      <c:spPr>
        <a:noFill/>
        <a:ln>
          <a:noFill/>
        </a:ln>
      </c:spPr>
    </c:title>
    <c:view3D>
      <c:rotX val="15"/>
      <c:hPercent val="100"/>
      <c:rotY val="0"/>
      <c:depthPercent val="100"/>
      <c:rAngAx val="1"/>
    </c:view3D>
    <c:plotArea>
      <c:layout>
        <c:manualLayout>
          <c:xMode val="edge"/>
          <c:yMode val="edge"/>
          <c:x val="0.154"/>
          <c:y val="0.34675"/>
          <c:w val="0.622"/>
          <c:h val="0.45275"/>
        </c:manualLayout>
      </c:layout>
      <c:pie3DChart>
        <c:varyColors val="1"/>
        <c:ser>
          <c:idx val="0"/>
          <c:order val="0"/>
          <c:spPr>
            <a:solidFill>
              <a:srgbClr val="6600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solidFill>
                <a:srgbClr val="FFFFFF"/>
              </a:solidFill>
              <a:ln w="12700">
                <a:solidFill>
                  <a:srgbClr val="000000"/>
                </a:solidFill>
              </a:ln>
            </c:spPr>
          </c:dPt>
          <c:dPt>
            <c:idx val="2"/>
            <c:spPr>
              <a:solidFill>
                <a:srgbClr val="3366FF"/>
              </a:solidFill>
              <a:ln w="12700">
                <a:solidFill>
                  <a:srgbClr val="000000"/>
                </a:solidFill>
              </a:ln>
            </c:spPr>
          </c:dPt>
          <c:dPt>
            <c:idx val="3"/>
            <c:spPr>
              <a:solidFill>
                <a:srgbClr val="FFFF00"/>
              </a:solid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FFFFFF"/>
                      </a:solidFill>
                    </a:defRPr>
                  </a:pPr>
                </a:p>
              </c:txPr>
              <c:numFmt formatCode="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1" i="0" u="none" baseline="0">
                      <a:solidFill>
                        <a:srgbClr val="FFFFFF"/>
                      </a:solidFill>
                    </a:defRPr>
                  </a:pPr>
                </a:p>
              </c:txPr>
              <c:numFmt formatCode="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1" i="0" u="none" baseline="0">
                      <a:solidFill>
                        <a:srgbClr val="FF0000"/>
                      </a:solidFill>
                    </a:defRPr>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1000" b="1" i="0" u="none" baseline="0">
                    <a:solidFill>
                      <a:srgbClr val="FFFFFF"/>
                    </a:solidFill>
                  </a:defRPr>
                </a:pPr>
              </a:p>
            </c:txPr>
            <c:showLegendKey val="0"/>
            <c:showVal val="0"/>
            <c:showBubbleSize val="0"/>
            <c:showCatName val="0"/>
            <c:showSerName val="0"/>
            <c:showLeaderLines val="1"/>
            <c:showPercent val="1"/>
          </c:dLbls>
          <c:cat>
            <c:strRef>
              <c:f>'tabelle dati COMPARTO'!$F$5:$I$5</c:f>
              <c:strCache>
                <c:ptCount val="4"/>
                <c:pt idx="0">
                  <c:v>A</c:v>
                </c:pt>
                <c:pt idx="1">
                  <c:v>B</c:v>
                </c:pt>
                <c:pt idx="2">
                  <c:v>C</c:v>
                </c:pt>
                <c:pt idx="3">
                  <c:v>D</c:v>
                </c:pt>
              </c:strCache>
            </c:strRef>
          </c:cat>
          <c:val>
            <c:numRef>
              <c:f>'tabelle dati COMPARTO'!$F$6:$I$6</c:f>
              <c:numCache>
                <c:ptCount val="4"/>
                <c:pt idx="0">
                  <c:v>0</c:v>
                </c:pt>
                <c:pt idx="1">
                  <c:v>27</c:v>
                </c:pt>
                <c:pt idx="2">
                  <c:v>508</c:v>
                </c:pt>
                <c:pt idx="3">
                  <c:v>3102</c:v>
                </c:pt>
              </c:numCache>
            </c:numRef>
          </c:val>
        </c:ser>
      </c:pie3DChart>
      <c:spPr>
        <a:noFill/>
        <a:ln>
          <a:noFill/>
        </a:ln>
      </c:spPr>
    </c:plotArea>
    <c:legend>
      <c:legendPos val="r"/>
      <c:layout>
        <c:manualLayout>
          <c:xMode val="edge"/>
          <c:yMode val="edge"/>
          <c:x val="0.883"/>
          <c:y val="0.41125"/>
          <c:w val="0.10875"/>
          <c:h val="0.317"/>
        </c:manualLayout>
      </c:layout>
      <c:overlay val="0"/>
      <c:spPr>
        <a:noFill/>
        <a:ln w="3175">
          <a:solidFill>
            <a:srgbClr val="FFFFFF"/>
          </a:solidFill>
        </a:ln>
      </c:spPr>
      <c:txPr>
        <a:bodyPr vert="horz" rot="0"/>
        <a:lstStyle/>
        <a:p>
          <a:pPr>
            <a:defRPr lang="en-US" cap="none" sz="84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gradFill rotWithShape="1">
      <a:gsLst>
        <a:gs pos="0">
          <a:srgbClr val="FF0000"/>
        </a:gs>
        <a:gs pos="100000">
          <a:srgbClr val="800000"/>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2375"/>
          <c:w val="0.885"/>
          <c:h val="0.9525"/>
        </c:manualLayout>
      </c:layout>
      <c:lineChart>
        <c:grouping val="stacked"/>
        <c:varyColors val="0"/>
        <c:ser>
          <c:idx val="0"/>
          <c:order val="0"/>
          <c:tx>
            <c:strRef>
              <c:f>'tabelle dati COMPARTO'!$D$40</c:f>
              <c:strCache>
                <c:ptCount val="1"/>
                <c:pt idx="0">
                  <c:v>persone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COMPARTO'!$B$41:$C$64</c:f>
              <c:multiLvlStrCache>
                <c:ptCount val="24"/>
                <c:lvl>
                  <c:pt idx="0">
                    <c:v>A</c:v>
                  </c:pt>
                  <c:pt idx="1">
                    <c:v>B</c:v>
                  </c:pt>
                  <c:pt idx="2">
                    <c:v>C</c:v>
                  </c:pt>
                  <c:pt idx="3">
                    <c:v>D</c:v>
                  </c:pt>
                  <c:pt idx="4">
                    <c:v>A</c:v>
                  </c:pt>
                  <c:pt idx="5">
                    <c:v>B</c:v>
                  </c:pt>
                  <c:pt idx="6">
                    <c:v>C</c:v>
                  </c:pt>
                  <c:pt idx="7">
                    <c:v>D</c:v>
                  </c:pt>
                  <c:pt idx="8">
                    <c:v>A</c:v>
                  </c:pt>
                  <c:pt idx="9">
                    <c:v>B</c:v>
                  </c:pt>
                  <c:pt idx="10">
                    <c:v>C</c:v>
                  </c:pt>
                  <c:pt idx="11">
                    <c:v>D</c:v>
                  </c:pt>
                  <c:pt idx="12">
                    <c:v>A</c:v>
                  </c:pt>
                  <c:pt idx="13">
                    <c:v>B</c:v>
                  </c:pt>
                  <c:pt idx="14">
                    <c:v>C</c:v>
                  </c:pt>
                  <c:pt idx="15">
                    <c:v>D</c:v>
                  </c:pt>
                  <c:pt idx="16">
                    <c:v>A</c:v>
                  </c:pt>
                  <c:pt idx="17">
                    <c:v>B</c:v>
                  </c:pt>
                  <c:pt idx="18">
                    <c:v>C</c:v>
                  </c:pt>
                  <c:pt idx="19">
                    <c:v>D</c:v>
                  </c:pt>
                  <c:pt idx="20">
                    <c:v>A</c:v>
                  </c:pt>
                  <c:pt idx="21">
                    <c:v>B</c:v>
                  </c:pt>
                  <c:pt idx="22">
                    <c:v>C</c:v>
                  </c:pt>
                  <c:pt idx="23">
                    <c:v>D</c:v>
                  </c:pt>
                </c:lvl>
                <c:lvl>
                  <c:pt idx="0">
                    <c:v>A</c:v>
                  </c:pt>
                  <c:pt idx="4">
                    <c:v>B </c:v>
                  </c:pt>
                  <c:pt idx="8">
                    <c:v>BS</c:v>
                  </c:pt>
                  <c:pt idx="12">
                    <c:v>C</c:v>
                  </c:pt>
                  <c:pt idx="16">
                    <c:v>D</c:v>
                  </c:pt>
                  <c:pt idx="20">
                    <c:v>DS</c:v>
                  </c:pt>
                </c:lvl>
              </c:multiLvlStrCache>
            </c:multiLvlStrRef>
          </c:cat>
          <c:val>
            <c:numRef>
              <c:f>'tabelle dati COMPARTO'!$D$41:$D$64</c:f>
              <c:numCache>
                <c:ptCount val="24"/>
                <c:pt idx="2">
                  <c:v>6</c:v>
                </c:pt>
                <c:pt idx="3">
                  <c:v>26</c:v>
                </c:pt>
                <c:pt idx="5">
                  <c:v>2</c:v>
                </c:pt>
                <c:pt idx="6">
                  <c:v>12</c:v>
                </c:pt>
                <c:pt idx="7">
                  <c:v>87</c:v>
                </c:pt>
                <c:pt idx="9">
                  <c:v>2</c:v>
                </c:pt>
                <c:pt idx="10">
                  <c:v>64</c:v>
                </c:pt>
                <c:pt idx="11">
                  <c:v>418</c:v>
                </c:pt>
                <c:pt idx="13">
                  <c:v>1</c:v>
                </c:pt>
                <c:pt idx="14">
                  <c:v>7</c:v>
                </c:pt>
                <c:pt idx="15">
                  <c:v>140</c:v>
                </c:pt>
                <c:pt idx="17">
                  <c:v>10</c:v>
                </c:pt>
                <c:pt idx="18">
                  <c:v>226</c:v>
                </c:pt>
                <c:pt idx="19">
                  <c:v>1602</c:v>
                </c:pt>
                <c:pt idx="22">
                  <c:v>11</c:v>
                </c:pt>
                <c:pt idx="23">
                  <c:v>99</c:v>
                </c:pt>
              </c:numCache>
            </c:numRef>
          </c:val>
          <c:smooth val="0"/>
        </c:ser>
        <c:ser>
          <c:idx val="1"/>
          <c:order val="1"/>
          <c:tx>
            <c:strRef>
              <c:f>'tabelle dati COMPARTO'!$E$40</c:f>
              <c:strCache>
                <c:ptCount val="1"/>
                <c:pt idx="0">
                  <c:v>Euro</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multiLvlStrRef>
              <c:f>'tabelle dati COMPARTO'!$B$41:$C$64</c:f>
              <c:multiLvlStrCache>
                <c:ptCount val="24"/>
                <c:lvl>
                  <c:pt idx="0">
                    <c:v>A</c:v>
                  </c:pt>
                  <c:pt idx="1">
                    <c:v>B</c:v>
                  </c:pt>
                  <c:pt idx="2">
                    <c:v>C</c:v>
                  </c:pt>
                  <c:pt idx="3">
                    <c:v>D</c:v>
                  </c:pt>
                  <c:pt idx="4">
                    <c:v>A</c:v>
                  </c:pt>
                  <c:pt idx="5">
                    <c:v>B</c:v>
                  </c:pt>
                  <c:pt idx="6">
                    <c:v>C</c:v>
                  </c:pt>
                  <c:pt idx="7">
                    <c:v>D</c:v>
                  </c:pt>
                  <c:pt idx="8">
                    <c:v>A</c:v>
                  </c:pt>
                  <c:pt idx="9">
                    <c:v>B</c:v>
                  </c:pt>
                  <c:pt idx="10">
                    <c:v>C</c:v>
                  </c:pt>
                  <c:pt idx="11">
                    <c:v>D</c:v>
                  </c:pt>
                  <c:pt idx="12">
                    <c:v>A</c:v>
                  </c:pt>
                  <c:pt idx="13">
                    <c:v>B</c:v>
                  </c:pt>
                  <c:pt idx="14">
                    <c:v>C</c:v>
                  </c:pt>
                  <c:pt idx="15">
                    <c:v>D</c:v>
                  </c:pt>
                  <c:pt idx="16">
                    <c:v>A</c:v>
                  </c:pt>
                  <c:pt idx="17">
                    <c:v>B</c:v>
                  </c:pt>
                  <c:pt idx="18">
                    <c:v>C</c:v>
                  </c:pt>
                  <c:pt idx="19">
                    <c:v>D</c:v>
                  </c:pt>
                  <c:pt idx="20">
                    <c:v>A</c:v>
                  </c:pt>
                  <c:pt idx="21">
                    <c:v>B</c:v>
                  </c:pt>
                  <c:pt idx="22">
                    <c:v>C</c:v>
                  </c:pt>
                  <c:pt idx="23">
                    <c:v>D</c:v>
                  </c:pt>
                </c:lvl>
                <c:lvl>
                  <c:pt idx="0">
                    <c:v>A</c:v>
                  </c:pt>
                  <c:pt idx="4">
                    <c:v>B </c:v>
                  </c:pt>
                  <c:pt idx="8">
                    <c:v>BS</c:v>
                  </c:pt>
                  <c:pt idx="12">
                    <c:v>C</c:v>
                  </c:pt>
                  <c:pt idx="16">
                    <c:v>D</c:v>
                  </c:pt>
                  <c:pt idx="20">
                    <c:v>DS</c:v>
                  </c:pt>
                </c:lvl>
              </c:multiLvlStrCache>
            </c:multiLvlStrRef>
          </c:cat>
          <c:val>
            <c:numRef>
              <c:f>'tabelle dati COMPARTO'!$E$41:$E$64</c:f>
              <c:numCache>
                <c:ptCount val="24"/>
                <c:pt idx="2">
                  <c:v>592.9493435683929</c:v>
                </c:pt>
                <c:pt idx="3">
                  <c:v>604.582450757523</c:v>
                </c:pt>
                <c:pt idx="5">
                  <c:v>608.3057142199723</c:v>
                </c:pt>
                <c:pt idx="6">
                  <c:v>633.1492990645552</c:v>
                </c:pt>
                <c:pt idx="7">
                  <c:v>645.5710914868466</c:v>
                </c:pt>
                <c:pt idx="9">
                  <c:v>685.5508842796513</c:v>
                </c:pt>
                <c:pt idx="10">
                  <c:v>713.5492100568797</c:v>
                </c:pt>
                <c:pt idx="11">
                  <c:v>725.5467934621842</c:v>
                </c:pt>
                <c:pt idx="13">
                  <c:v>762.7960543393303</c:v>
                </c:pt>
                <c:pt idx="14">
                  <c:v>186.91840025924267</c:v>
                </c:pt>
                <c:pt idx="15">
                  <c:v>809.5256544041429</c:v>
                </c:pt>
                <c:pt idx="17">
                  <c:v>859.3525169139292</c:v>
                </c:pt>
                <c:pt idx="18">
                  <c:v>894.4490097896098</c:v>
                </c:pt>
                <c:pt idx="19">
                  <c:v>910.0335844161923</c:v>
                </c:pt>
                <c:pt idx="22">
                  <c:v>942</c:v>
                </c:pt>
                <c:pt idx="23">
                  <c:v>1023.1637085008585</c:v>
                </c:pt>
              </c:numCache>
            </c:numRef>
          </c:val>
          <c:smooth val="0"/>
        </c:ser>
        <c:marker val="1"/>
        <c:axId val="32397212"/>
        <c:axId val="23139453"/>
      </c:lineChart>
      <c:catAx>
        <c:axId val="32397212"/>
        <c:scaling>
          <c:orientation val="minMax"/>
        </c:scaling>
        <c:axPos val="b"/>
        <c:delete val="0"/>
        <c:numFmt formatCode="General" sourceLinked="1"/>
        <c:majorTickMark val="out"/>
        <c:minorTickMark val="none"/>
        <c:tickLblPos val="nextTo"/>
        <c:spPr>
          <a:ln w="3175">
            <a:solidFill>
              <a:srgbClr val="000000"/>
            </a:solidFill>
          </a:ln>
        </c:spPr>
        <c:crossAx val="23139453"/>
        <c:crosses val="autoZero"/>
        <c:auto val="1"/>
        <c:lblOffset val="100"/>
        <c:tickLblSkip val="1"/>
        <c:noMultiLvlLbl val="0"/>
      </c:catAx>
      <c:valAx>
        <c:axId val="2313945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397212"/>
        <c:crossesAt val="1"/>
        <c:crossBetween val="between"/>
        <c:dispUnits/>
      </c:valAx>
      <c:spPr>
        <a:noFill/>
        <a:ln w="12700">
          <a:solidFill>
            <a:srgbClr val="808080"/>
          </a:solidFill>
        </a:ln>
      </c:spPr>
    </c:plotArea>
    <c:legend>
      <c:legendPos val="r"/>
      <c:layout>
        <c:manualLayout>
          <c:xMode val="edge"/>
          <c:yMode val="edge"/>
          <c:x val="0.907"/>
          <c:y val="0.39225"/>
          <c:w val="0.08875"/>
          <c:h val="0.102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gradFill rotWithShape="1">
      <a:gsLst>
        <a:gs pos="0">
          <a:srgbClr val="FF99CC"/>
        </a:gs>
        <a:gs pos="100000">
          <a:srgbClr val="CC99FF"/>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FFFFFF"/>
                </a:solidFill>
              </a:rPr>
              <a:t>Assegnazione retribuzione di risultato  DPTA e Prof. Sanitarie (quota obiettivi)</a:t>
            </a:r>
          </a:p>
        </c:rich>
      </c:tx>
      <c:layout>
        <c:manualLayout>
          <c:xMode val="factor"/>
          <c:yMode val="factor"/>
          <c:x val="0.0415"/>
          <c:y val="0"/>
        </c:manualLayout>
      </c:layout>
      <c:spPr>
        <a:noFill/>
        <a:ln>
          <a:noFill/>
        </a:ln>
      </c:spPr>
    </c:title>
    <c:view3D>
      <c:rotX val="15"/>
      <c:hPercent val="54"/>
      <c:rotY val="20"/>
      <c:depthPercent val="100"/>
      <c:rAngAx val="1"/>
    </c:view3D>
    <c:plotArea>
      <c:layout>
        <c:manualLayout>
          <c:xMode val="edge"/>
          <c:yMode val="edge"/>
          <c:x val="0.02075"/>
          <c:y val="0.30325"/>
          <c:w val="0.73625"/>
          <c:h val="0.65925"/>
        </c:manualLayout>
      </c:layout>
      <c:bar3DChart>
        <c:barDir val="col"/>
        <c:grouping val="clustered"/>
        <c:varyColors val="0"/>
        <c:ser>
          <c:idx val="0"/>
          <c:order val="0"/>
          <c:tx>
            <c:strRef>
              <c:f>'Tabelle dati DIRIGENZA'!$C$8</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DIRIGENZA'!$B$9:$B$10</c:f>
              <c:strCache>
                <c:ptCount val="2"/>
                <c:pt idx="0">
                  <c:v>Gestionali</c:v>
                </c:pt>
                <c:pt idx="1">
                  <c:v>Non Gestionali</c:v>
                </c:pt>
              </c:strCache>
            </c:strRef>
          </c:cat>
          <c:val>
            <c:numRef>
              <c:f>'Tabelle dati DIRIGENZA'!$C$9:$C$10</c:f>
              <c:numCache>
                <c:ptCount val="2"/>
              </c:numCache>
            </c:numRef>
          </c:val>
          <c:shape val="box"/>
        </c:ser>
        <c:ser>
          <c:idx val="1"/>
          <c:order val="1"/>
          <c:tx>
            <c:strRef>
              <c:f>'Tabelle dati DIRIGENZA'!$D$8</c:f>
              <c:strCache>
                <c:ptCount val="1"/>
                <c:pt idx="0">
                  <c:v>&lt;=60%</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DIRIGENZA'!$B$9:$B$10</c:f>
              <c:strCache>
                <c:ptCount val="2"/>
                <c:pt idx="0">
                  <c:v>Gestionali</c:v>
                </c:pt>
                <c:pt idx="1">
                  <c:v>Non Gestionali</c:v>
                </c:pt>
              </c:strCache>
            </c:strRef>
          </c:cat>
          <c:val>
            <c:numRef>
              <c:f>'Tabelle dati DIRIGENZA'!$D$9:$D$10</c:f>
              <c:numCache>
                <c:ptCount val="2"/>
              </c:numCache>
            </c:numRef>
          </c:val>
          <c:shape val="box"/>
        </c:ser>
        <c:ser>
          <c:idx val="2"/>
          <c:order val="2"/>
          <c:tx>
            <c:strRef>
              <c:f>'Tabelle dati DIRIGENZA'!$E$8</c:f>
              <c:strCache>
                <c:ptCount val="1"/>
                <c:pt idx="0">
                  <c:v>60%&lt;x&lt;=90%</c:v>
                </c:pt>
              </c:strCache>
            </c:strRef>
          </c:tx>
          <c:spPr>
            <a:gradFill rotWithShape="1">
              <a:gsLst>
                <a:gs pos="0">
                  <a:srgbClr val="FFFF00"/>
                </a:gs>
                <a:gs pos="100000">
                  <a:srgbClr val="99CC00"/>
                </a:gs>
              </a:gsLst>
              <a:path path="rect">
                <a:fillToRect r="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DIRIGENZA'!$B$9:$B$10</c:f>
              <c:strCache>
                <c:ptCount val="2"/>
                <c:pt idx="0">
                  <c:v>Gestionali</c:v>
                </c:pt>
                <c:pt idx="1">
                  <c:v>Non Gestionali</c:v>
                </c:pt>
              </c:strCache>
            </c:strRef>
          </c:cat>
          <c:val>
            <c:numRef>
              <c:f>'Tabelle dati DIRIGENZA'!$E$9:$E$10</c:f>
              <c:numCache>
                <c:ptCount val="2"/>
              </c:numCache>
            </c:numRef>
          </c:val>
          <c:shape val="box"/>
        </c:ser>
        <c:ser>
          <c:idx val="3"/>
          <c:order val="3"/>
          <c:tx>
            <c:strRef>
              <c:f>'Tabelle dati DIRIGENZA'!$F$8</c:f>
              <c:strCache>
                <c:ptCount val="1"/>
                <c:pt idx="0">
                  <c:v>x&gt;90%</c:v>
                </c:pt>
              </c:strCache>
            </c:strRef>
          </c:tx>
          <c:spPr>
            <a:gradFill rotWithShape="1">
              <a:gsLst>
                <a:gs pos="0">
                  <a:srgbClr val="FFF200"/>
                </a:gs>
                <a:gs pos="45000">
                  <a:srgbClr val="FF7A00"/>
                </a:gs>
                <a:gs pos="70000">
                  <a:srgbClr val="FF0300"/>
                </a:gs>
                <a:gs pos="100000">
                  <a:srgbClr val="4D0808"/>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FFF200"/>
                  </a:gs>
                  <a:gs pos="45000">
                    <a:srgbClr val="FF7A00"/>
                  </a:gs>
                  <a:gs pos="70000">
                    <a:srgbClr val="FF0300"/>
                  </a:gs>
                  <a:gs pos="100000">
                    <a:srgbClr val="4D0808"/>
                  </a:gs>
                </a:gsLst>
                <a:path path="rect">
                  <a:fillToRect l="50000" t="50000" r="50000" b="50000"/>
                </a:path>
              </a:gradFill>
              <a:ln w="12700">
                <a:solidFill>
                  <a:srgbClr val="000000"/>
                </a:solidFill>
              </a:ln>
            </c:spPr>
          </c:dPt>
          <c:cat>
            <c:strRef>
              <c:f>'Tabelle dati DIRIGENZA'!$B$9:$B$10</c:f>
              <c:strCache>
                <c:ptCount val="2"/>
                <c:pt idx="0">
                  <c:v>Gestionali</c:v>
                </c:pt>
                <c:pt idx="1">
                  <c:v>Non Gestionali</c:v>
                </c:pt>
              </c:strCache>
            </c:strRef>
          </c:cat>
          <c:val>
            <c:numRef>
              <c:f>'Tabelle dati DIRIGENZA'!$F$9:$F$10</c:f>
              <c:numCache>
                <c:ptCount val="2"/>
                <c:pt idx="0">
                  <c:v>20</c:v>
                </c:pt>
                <c:pt idx="1">
                  <c:v>9</c:v>
                </c:pt>
              </c:numCache>
            </c:numRef>
          </c:val>
          <c:shape val="box"/>
        </c:ser>
        <c:shape val="box"/>
        <c:axId val="6928486"/>
        <c:axId val="62356375"/>
      </c:bar3DChart>
      <c:catAx>
        <c:axId val="6928486"/>
        <c:scaling>
          <c:orientation val="minMax"/>
        </c:scaling>
        <c:axPos val="b"/>
        <c:delete val="0"/>
        <c:numFmt formatCode="General" sourceLinked="1"/>
        <c:majorTickMark val="out"/>
        <c:minorTickMark val="none"/>
        <c:tickLblPos val="low"/>
        <c:spPr>
          <a:ln w="3175">
            <a:solidFill>
              <a:srgbClr val="FFFF00"/>
            </a:solidFill>
          </a:ln>
        </c:spPr>
        <c:txPr>
          <a:bodyPr vert="horz" rot="0"/>
          <a:lstStyle/>
          <a:p>
            <a:pPr>
              <a:defRPr lang="en-US" cap="none" sz="1000" b="0" i="0" u="none" baseline="0">
                <a:solidFill>
                  <a:srgbClr val="FFFFFF"/>
                </a:solidFill>
              </a:defRPr>
            </a:pPr>
          </a:p>
        </c:txPr>
        <c:crossAx val="62356375"/>
        <c:crosses val="autoZero"/>
        <c:auto val="1"/>
        <c:lblOffset val="100"/>
        <c:tickLblSkip val="1"/>
        <c:noMultiLvlLbl val="0"/>
      </c:catAx>
      <c:valAx>
        <c:axId val="62356375"/>
        <c:scaling>
          <c:orientation val="minMax"/>
        </c:scaling>
        <c:axPos val="l"/>
        <c:majorGridlines>
          <c:spPr>
            <a:ln w="3175">
              <a:solidFill>
                <a:srgbClr val="FFFF00"/>
              </a:solidFill>
            </a:ln>
          </c:spPr>
        </c:majorGridlines>
        <c:delete val="0"/>
        <c:numFmt formatCode="General" sourceLinked="1"/>
        <c:majorTickMark val="out"/>
        <c:minorTickMark val="none"/>
        <c:tickLblPos val="nextTo"/>
        <c:spPr>
          <a:ln w="3175">
            <a:solidFill>
              <a:srgbClr val="FFFF00"/>
            </a:solidFill>
          </a:ln>
        </c:spPr>
        <c:txPr>
          <a:bodyPr vert="horz" rot="0"/>
          <a:lstStyle/>
          <a:p>
            <a:pPr>
              <a:defRPr lang="en-US" cap="none" sz="1000" b="0" i="0" u="none" baseline="0">
                <a:solidFill>
                  <a:srgbClr val="FFFFFF"/>
                </a:solidFill>
              </a:defRPr>
            </a:pPr>
          </a:p>
        </c:txPr>
        <c:crossAx val="6928486"/>
        <c:crossesAt val="1"/>
        <c:crossBetween val="between"/>
        <c:dispUnits/>
      </c:valAx>
      <c:spPr>
        <a:noFill/>
        <a:ln>
          <a:noFill/>
        </a:ln>
      </c:spPr>
    </c:plotArea>
    <c:legend>
      <c:legendPos val="r"/>
      <c:layout>
        <c:manualLayout>
          <c:xMode val="edge"/>
          <c:yMode val="edge"/>
          <c:x val="0.78"/>
          <c:y val="0.44575"/>
          <c:w val="0.21375"/>
          <c:h val="0.3145"/>
        </c:manualLayout>
      </c:layout>
      <c:overlay val="0"/>
      <c:spPr>
        <a:noFill/>
        <a:ln w="3175">
          <a:noFill/>
        </a:ln>
      </c:spPr>
      <c:txPr>
        <a:bodyPr vert="horz" rot="0"/>
        <a:lstStyle/>
        <a:p>
          <a:pPr>
            <a:defRPr lang="en-US" cap="none" sz="845" b="0" i="0" u="none" baseline="0">
              <a:solidFill>
                <a:srgbClr val="FFFFFF"/>
              </a:solidFill>
            </a:defRPr>
          </a:pPr>
        </a:p>
      </c:txPr>
    </c:legend>
    <c:floor>
      <c:spPr>
        <a:gradFill rotWithShape="1">
          <a:gsLst>
            <a:gs pos="0">
              <a:srgbClr val="000082"/>
            </a:gs>
            <a:gs pos="30000">
              <a:srgbClr val="66008F"/>
            </a:gs>
            <a:gs pos="64999">
              <a:srgbClr val="BA0066"/>
            </a:gs>
            <a:gs pos="89999">
              <a:srgbClr val="FF0000"/>
            </a:gs>
            <a:gs pos="100000">
              <a:srgbClr val="FF8200"/>
            </a:gs>
          </a:gsLst>
          <a:lin ang="5400000" scaled="1"/>
        </a:gradFill>
        <a:ln w="3175">
          <a:solidFill>
            <a:srgbClr val="000000"/>
          </a:solidFill>
        </a:ln>
      </c:spPr>
      <c:thickness val="0"/>
    </c:floor>
    <c:sideWall>
      <c:spPr>
        <a:noFill/>
        <a:ln w="12700">
          <a:solidFill>
            <a:srgbClr val="FFFF00"/>
          </a:solidFill>
        </a:ln>
      </c:spPr>
      <c:thickness val="0"/>
    </c:sideWall>
    <c:backWall>
      <c:spPr>
        <a:noFill/>
        <a:ln w="12700">
          <a:solidFill>
            <a:srgbClr val="FFFF00"/>
          </a:solidFill>
        </a:ln>
      </c:spPr>
      <c:thickness val="0"/>
    </c:backWall>
    <c:plotVisOnly val="1"/>
    <c:dispBlanksAs val="gap"/>
    <c:showDLblsOverMax val="0"/>
  </c:chart>
  <c:spPr>
    <a:gradFill rotWithShape="1">
      <a:gsLst>
        <a:gs pos="0">
          <a:srgbClr val="FF0000"/>
        </a:gs>
        <a:gs pos="100000">
          <a:srgbClr val="800000"/>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FFFFFF"/>
                </a:solidFill>
              </a:rPr>
              <a:t>Assegnazione retribuzione di risultato DPTA E Prof. Sanitarie</a:t>
            </a:r>
          </a:p>
        </c:rich>
      </c:tx>
      <c:layout>
        <c:manualLayout>
          <c:xMode val="factor"/>
          <c:yMode val="factor"/>
          <c:x val="-0.02225"/>
          <c:y val="-0.01825"/>
        </c:manualLayout>
      </c:layout>
      <c:spPr>
        <a:noFill/>
        <a:ln>
          <a:noFill/>
        </a:ln>
      </c:spPr>
    </c:title>
    <c:view3D>
      <c:rotX val="15"/>
      <c:hPercent val="63"/>
      <c:rotY val="20"/>
      <c:depthPercent val="100"/>
      <c:rAngAx val="1"/>
    </c:view3D>
    <c:plotArea>
      <c:layout>
        <c:manualLayout>
          <c:xMode val="edge"/>
          <c:yMode val="edge"/>
          <c:x val="0.0375"/>
          <c:y val="0.24825"/>
          <c:w val="0.709"/>
          <c:h val="0.753"/>
        </c:manualLayout>
      </c:layout>
      <c:bar3DChart>
        <c:barDir val="col"/>
        <c:grouping val="clustered"/>
        <c:varyColors val="0"/>
        <c:ser>
          <c:idx val="0"/>
          <c:order val="0"/>
          <c:tx>
            <c:strRef>
              <c:f>'Tabelle dati DIRIGENZA'!$C$12</c:f>
              <c:strCache>
                <c:ptCount val="1"/>
                <c:pt idx="0">
                  <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DIRIGENZA'!$B$13:$B$14</c:f>
              <c:strCache>
                <c:ptCount val="2"/>
                <c:pt idx="0">
                  <c:v>Gestionali</c:v>
                </c:pt>
                <c:pt idx="1">
                  <c:v>Non Gestionali</c:v>
                </c:pt>
              </c:strCache>
            </c:strRef>
          </c:cat>
          <c:val>
            <c:numRef>
              <c:f>'Tabelle dati DIRIGENZA'!$C$13:$C$14</c:f>
              <c:numCache>
                <c:ptCount val="2"/>
              </c:numCache>
            </c:numRef>
          </c:val>
          <c:shape val="box"/>
        </c:ser>
        <c:ser>
          <c:idx val="1"/>
          <c:order val="1"/>
          <c:tx>
            <c:strRef>
              <c:f>'Tabelle dati DIRIGENZA'!$D$12</c:f>
              <c:strCache>
                <c:ptCount val="1"/>
                <c:pt idx="0">
                  <c:v>&lt;=3000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DIRIGENZA'!$B$13:$B$14</c:f>
              <c:strCache>
                <c:ptCount val="2"/>
                <c:pt idx="0">
                  <c:v>Gestionali</c:v>
                </c:pt>
                <c:pt idx="1">
                  <c:v>Non Gestionali</c:v>
                </c:pt>
              </c:strCache>
            </c:strRef>
          </c:cat>
          <c:val>
            <c:numRef>
              <c:f>'Tabelle dati DIRIGENZA'!$D$13:$D$14</c:f>
              <c:numCache>
                <c:ptCount val="2"/>
                <c:pt idx="0">
                  <c:v>3</c:v>
                </c:pt>
                <c:pt idx="1">
                  <c:v>7</c:v>
                </c:pt>
              </c:numCache>
            </c:numRef>
          </c:val>
          <c:shape val="box"/>
        </c:ser>
        <c:ser>
          <c:idx val="2"/>
          <c:order val="2"/>
          <c:tx>
            <c:strRef>
              <c:f>'Tabelle dati DIRIGENZA'!$E$12</c:f>
              <c:strCache>
                <c:ptCount val="1"/>
                <c:pt idx="0">
                  <c:v>3000&lt;x&lt;=4000</c:v>
                </c:pt>
              </c:strCache>
            </c:strRef>
          </c:tx>
          <c:spPr>
            <a:gradFill rotWithShape="1">
              <a:gsLst>
                <a:gs pos="0">
                  <a:srgbClr val="00FF00"/>
                </a:gs>
                <a:gs pos="100000">
                  <a:srgbClr val="008000"/>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DIRIGENZA'!$B$13:$B$14</c:f>
              <c:strCache>
                <c:ptCount val="2"/>
                <c:pt idx="0">
                  <c:v>Gestionali</c:v>
                </c:pt>
                <c:pt idx="1">
                  <c:v>Non Gestionali</c:v>
                </c:pt>
              </c:strCache>
            </c:strRef>
          </c:cat>
          <c:val>
            <c:numRef>
              <c:f>'Tabelle dati DIRIGENZA'!$E$13:$E$14</c:f>
              <c:numCache>
                <c:ptCount val="2"/>
                <c:pt idx="0">
                  <c:v>1</c:v>
                </c:pt>
                <c:pt idx="1">
                  <c:v>2</c:v>
                </c:pt>
              </c:numCache>
            </c:numRef>
          </c:val>
          <c:shape val="box"/>
        </c:ser>
        <c:ser>
          <c:idx val="3"/>
          <c:order val="3"/>
          <c:tx>
            <c:strRef>
              <c:f>'Tabelle dati DIRIGENZA'!$F$12</c:f>
              <c:strCache>
                <c:ptCount val="1"/>
                <c:pt idx="0">
                  <c:v>4000&lt;x&gt;=5000</c:v>
                </c:pt>
              </c:strCache>
            </c:strRef>
          </c:tx>
          <c:spPr>
            <a:gradFill rotWithShape="1">
              <a:gsLst>
                <a:gs pos="0">
                  <a:srgbClr val="99CCFF"/>
                </a:gs>
                <a:gs pos="100000">
                  <a:srgbClr val="3366FF"/>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DIRIGENZA'!$B$13:$B$14</c:f>
              <c:strCache>
                <c:ptCount val="2"/>
                <c:pt idx="0">
                  <c:v>Gestionali</c:v>
                </c:pt>
                <c:pt idx="1">
                  <c:v>Non Gestionali</c:v>
                </c:pt>
              </c:strCache>
            </c:strRef>
          </c:cat>
          <c:val>
            <c:numRef>
              <c:f>'Tabelle dati DIRIGENZA'!$F$13:$F$14</c:f>
              <c:numCache>
                <c:ptCount val="2"/>
                <c:pt idx="0">
                  <c:v>12</c:v>
                </c:pt>
              </c:numCache>
            </c:numRef>
          </c:val>
          <c:shape val="box"/>
        </c:ser>
        <c:ser>
          <c:idx val="4"/>
          <c:order val="4"/>
          <c:tx>
            <c:strRef>
              <c:f>'Tabelle dati DIRIGENZA'!$G$12</c:f>
              <c:strCache>
                <c:ptCount val="1"/>
                <c:pt idx="0">
                  <c:v>&gt;5000</c:v>
                </c:pt>
              </c:strCache>
            </c:strRef>
          </c:tx>
          <c:spPr>
            <a:gradFill rotWithShape="1">
              <a:gsLst>
                <a:gs pos="0">
                  <a:srgbClr val="000082"/>
                </a:gs>
                <a:gs pos="30000">
                  <a:srgbClr val="66008F"/>
                </a:gs>
                <a:gs pos="64999">
                  <a:srgbClr val="BA0066"/>
                </a:gs>
                <a:gs pos="89999">
                  <a:srgbClr val="FF0000"/>
                </a:gs>
                <a:gs pos="100000">
                  <a:srgbClr val="FF8200"/>
                </a:gs>
              </a:gsLst>
              <a:path path="rect">
                <a:fillToRect r="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DIRIGENZA'!$B$13:$B$14</c:f>
              <c:strCache>
                <c:ptCount val="2"/>
                <c:pt idx="0">
                  <c:v>Gestionali</c:v>
                </c:pt>
                <c:pt idx="1">
                  <c:v>Non Gestionali</c:v>
                </c:pt>
              </c:strCache>
            </c:strRef>
          </c:cat>
          <c:val>
            <c:numRef>
              <c:f>'Tabelle dati DIRIGENZA'!$G$13:$G$14</c:f>
              <c:numCache>
                <c:ptCount val="2"/>
                <c:pt idx="0">
                  <c:v>4</c:v>
                </c:pt>
              </c:numCache>
            </c:numRef>
          </c:val>
          <c:shape val="box"/>
        </c:ser>
        <c:shape val="box"/>
        <c:axId val="24336464"/>
        <c:axId val="17701585"/>
      </c:bar3DChart>
      <c:catAx>
        <c:axId val="2433646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25" b="0" i="0" u="none" baseline="0">
                <a:solidFill>
                  <a:srgbClr val="00FFFF"/>
                </a:solidFill>
              </a:defRPr>
            </a:pPr>
          </a:p>
        </c:txPr>
        <c:crossAx val="17701585"/>
        <c:crosses val="autoZero"/>
        <c:auto val="1"/>
        <c:lblOffset val="100"/>
        <c:tickLblSkip val="1"/>
        <c:noMultiLvlLbl val="0"/>
      </c:catAx>
      <c:valAx>
        <c:axId val="17701585"/>
        <c:scaling>
          <c:orientation val="minMax"/>
        </c:scaling>
        <c:axPos val="l"/>
        <c:majorGridlines>
          <c:spPr>
            <a:ln w="3175">
              <a:solidFill>
                <a:srgbClr val="00FFFF"/>
              </a:solidFill>
            </a:ln>
          </c:spPr>
        </c:majorGridlines>
        <c:delete val="0"/>
        <c:numFmt formatCode="General" sourceLinked="1"/>
        <c:majorTickMark val="out"/>
        <c:minorTickMark val="none"/>
        <c:tickLblPos val="nextTo"/>
        <c:spPr>
          <a:ln w="3175">
            <a:solidFill>
              <a:srgbClr val="00FFFF"/>
            </a:solidFill>
          </a:ln>
        </c:spPr>
        <c:txPr>
          <a:bodyPr vert="horz" rot="0"/>
          <a:lstStyle/>
          <a:p>
            <a:pPr>
              <a:defRPr lang="en-US" cap="none" sz="1025" b="0" i="0" u="none" baseline="0">
                <a:solidFill>
                  <a:srgbClr val="00FFFF"/>
                </a:solidFill>
              </a:defRPr>
            </a:pPr>
          </a:p>
        </c:txPr>
        <c:crossAx val="24336464"/>
        <c:crossesAt val="1"/>
        <c:crossBetween val="between"/>
        <c:dispUnits/>
      </c:valAx>
      <c:spPr>
        <a:noFill/>
        <a:ln>
          <a:noFill/>
        </a:ln>
      </c:spPr>
    </c:plotArea>
    <c:legend>
      <c:legendPos val="r"/>
      <c:layout>
        <c:manualLayout>
          <c:xMode val="edge"/>
          <c:yMode val="edge"/>
          <c:x val="0.751"/>
          <c:y val="0.37225"/>
          <c:w val="0.241"/>
          <c:h val="0.405"/>
        </c:manualLayout>
      </c:layout>
      <c:overlay val="0"/>
      <c:spPr>
        <a:noFill/>
        <a:ln w="3175">
          <a:noFill/>
        </a:ln>
      </c:spPr>
      <c:txPr>
        <a:bodyPr vert="horz" rot="0"/>
        <a:lstStyle/>
        <a:p>
          <a:pPr>
            <a:defRPr lang="en-US" cap="none" sz="860" b="1" i="0" u="none" baseline="0">
              <a:solidFill>
                <a:srgbClr val="FFFFFF"/>
              </a:solidFill>
            </a:defRPr>
          </a:pPr>
        </a:p>
      </c:txPr>
    </c:legend>
    <c:floor>
      <c:spPr>
        <a:gradFill rotWithShape="1">
          <a:gsLst>
            <a:gs pos="0">
              <a:srgbClr val="CCCCFF"/>
            </a:gs>
            <a:gs pos="9000">
              <a:srgbClr val="99CCFF"/>
            </a:gs>
            <a:gs pos="19501">
              <a:srgbClr val="CC99FF"/>
            </a:gs>
            <a:gs pos="32001">
              <a:srgbClr val="9966FF"/>
            </a:gs>
            <a:gs pos="41000">
              <a:srgbClr val="99CCFF"/>
            </a:gs>
            <a:gs pos="50000">
              <a:srgbClr val="CCCCFF"/>
            </a:gs>
            <a:gs pos="59000">
              <a:srgbClr val="99CCFF"/>
            </a:gs>
            <a:gs pos="67999">
              <a:srgbClr val="9966FF"/>
            </a:gs>
            <a:gs pos="80499">
              <a:srgbClr val="CC99FF"/>
            </a:gs>
            <a:gs pos="91000">
              <a:srgbClr val="99CCFF"/>
            </a:gs>
            <a:gs pos="100000">
              <a:srgbClr val="CCCCFF"/>
            </a:gs>
          </a:gsLst>
          <a:lin ang="18900000" scaled="1"/>
        </a:gradFill>
        <a:ln w="3175">
          <a:solidFill>
            <a:srgbClr val="00FFFF"/>
          </a:solidFill>
        </a:ln>
      </c:spPr>
      <c:thickness val="0"/>
    </c:floor>
    <c:sideWall>
      <c:spPr>
        <a:noFill/>
        <a:ln w="12700">
          <a:solidFill>
            <a:srgbClr val="00FFFF"/>
          </a:solidFill>
        </a:ln>
      </c:spPr>
      <c:thickness val="0"/>
    </c:sideWall>
    <c:backWall>
      <c:spPr>
        <a:noFill/>
        <a:ln w="12700">
          <a:solidFill>
            <a:srgbClr val="00FFFF"/>
          </a:solidFill>
        </a:ln>
      </c:spPr>
      <c:thickness val="0"/>
    </c:backWall>
    <c:plotVisOnly val="1"/>
    <c:dispBlanksAs val="gap"/>
    <c:showDLblsOverMax val="0"/>
  </c:chart>
  <c:spPr>
    <a:gradFill rotWithShape="1">
      <a:gsLst>
        <a:gs pos="0">
          <a:srgbClr val="CC99FF"/>
        </a:gs>
        <a:gs pos="100000">
          <a:srgbClr val="000080"/>
        </a:gs>
      </a:gsLst>
      <a:path path="rect">
        <a:fillToRect l="50000" t="50000" r="50000" b="50000"/>
      </a:path>
    </a:gra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1" u="none" baseline="0">
                <a:solidFill>
                  <a:srgbClr val="FFFFFF"/>
                </a:solidFill>
              </a:rPr>
              <a:t>Distribuzione delle valutazioni
</a:t>
            </a:r>
          </a:p>
        </c:rich>
      </c:tx>
      <c:layout>
        <c:manualLayout>
          <c:xMode val="factor"/>
          <c:yMode val="factor"/>
          <c:x val="0.0415"/>
          <c:y val="0"/>
        </c:manualLayout>
      </c:layout>
      <c:spPr>
        <a:noFill/>
        <a:ln>
          <a:noFill/>
        </a:ln>
      </c:spPr>
    </c:title>
    <c:view3D>
      <c:rotX val="15"/>
      <c:hPercent val="54"/>
      <c:rotY val="20"/>
      <c:depthPercent val="100"/>
      <c:rAngAx val="1"/>
    </c:view3D>
    <c:plotArea>
      <c:layout>
        <c:manualLayout>
          <c:xMode val="edge"/>
          <c:yMode val="edge"/>
          <c:x val="0.02075"/>
          <c:y val="0.30575"/>
          <c:w val="0.71975"/>
          <c:h val="0.6565"/>
        </c:manualLayout>
      </c:layout>
      <c:bar3DChart>
        <c:barDir val="col"/>
        <c:grouping val="clustered"/>
        <c:varyColors val="0"/>
        <c:ser>
          <c:idx val="0"/>
          <c:order val="0"/>
          <c:tx>
            <c:strRef>
              <c:f>'Tabelle dati DIRIGENZA'!$B$5</c:f>
              <c:strCache>
                <c:ptCount val="1"/>
                <c:pt idx="0">
                  <c:v>Gestionali </c:v>
                </c:pt>
              </c:strCache>
            </c:strRef>
          </c:tx>
          <c:spPr>
            <a:gradFill rotWithShape="1">
              <a:gsLst>
                <a:gs pos="0">
                  <a:srgbClr val="000080"/>
                </a:gs>
                <a:gs pos="100000">
                  <a:srgbClr val="0000FF"/>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DIRIGENZA'!$C$4:$H$4</c:f>
              <c:strCache>
                <c:ptCount val="6"/>
                <c:pt idx="1">
                  <c:v>A</c:v>
                </c:pt>
                <c:pt idx="2">
                  <c:v>B</c:v>
                </c:pt>
                <c:pt idx="3">
                  <c:v>C</c:v>
                </c:pt>
                <c:pt idx="4">
                  <c:v>D</c:v>
                </c:pt>
                <c:pt idx="5">
                  <c:v>E</c:v>
                </c:pt>
              </c:strCache>
            </c:strRef>
          </c:cat>
          <c:val>
            <c:numRef>
              <c:f>'Tabelle dati DIRIGENZA'!$C$5:$H$5</c:f>
              <c:numCache>
                <c:ptCount val="6"/>
                <c:pt idx="5">
                  <c:v>20</c:v>
                </c:pt>
              </c:numCache>
            </c:numRef>
          </c:val>
          <c:shape val="box"/>
        </c:ser>
        <c:ser>
          <c:idx val="1"/>
          <c:order val="1"/>
          <c:tx>
            <c:strRef>
              <c:f>'Tabelle dati DIRIGENZA'!$B$6</c:f>
              <c:strCache>
                <c:ptCount val="1"/>
                <c:pt idx="0">
                  <c:v>Non gestionali</c:v>
                </c:pt>
              </c:strCache>
            </c:strRef>
          </c:tx>
          <c:spPr>
            <a:gradFill rotWithShape="1">
              <a:gsLst>
                <a:gs pos="0">
                  <a:srgbClr val="800000"/>
                </a:gs>
                <a:gs pos="100000">
                  <a:srgbClr val="FF0000"/>
                </a:gs>
              </a:gsLst>
              <a:path path="rect">
                <a:fillToRect r="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DIRIGENZA'!$C$4:$H$4</c:f>
              <c:strCache>
                <c:ptCount val="6"/>
                <c:pt idx="1">
                  <c:v>A</c:v>
                </c:pt>
                <c:pt idx="2">
                  <c:v>B</c:v>
                </c:pt>
                <c:pt idx="3">
                  <c:v>C</c:v>
                </c:pt>
                <c:pt idx="4">
                  <c:v>D</c:v>
                </c:pt>
                <c:pt idx="5">
                  <c:v>E</c:v>
                </c:pt>
              </c:strCache>
            </c:strRef>
          </c:cat>
          <c:val>
            <c:numRef>
              <c:f>'Tabelle dati DIRIGENZA'!$C$6:$H$6</c:f>
              <c:numCache>
                <c:ptCount val="6"/>
                <c:pt idx="4">
                  <c:v>2</c:v>
                </c:pt>
                <c:pt idx="5">
                  <c:v>7</c:v>
                </c:pt>
              </c:numCache>
            </c:numRef>
          </c:val>
          <c:shape val="box"/>
        </c:ser>
        <c:shape val="box"/>
        <c:axId val="25096538"/>
        <c:axId val="24542251"/>
      </c:bar3DChart>
      <c:catAx>
        <c:axId val="25096538"/>
        <c:scaling>
          <c:orientation val="minMax"/>
        </c:scaling>
        <c:axPos val="b"/>
        <c:delete val="0"/>
        <c:numFmt formatCode="General" sourceLinked="1"/>
        <c:majorTickMark val="out"/>
        <c:minorTickMark val="none"/>
        <c:tickLblPos val="low"/>
        <c:spPr>
          <a:ln w="3175">
            <a:solidFill>
              <a:srgbClr val="000080"/>
            </a:solidFill>
          </a:ln>
        </c:spPr>
        <c:txPr>
          <a:bodyPr vert="horz" rot="0"/>
          <a:lstStyle/>
          <a:p>
            <a:pPr>
              <a:defRPr lang="en-US" cap="none" sz="1000" b="1" i="0" u="none" baseline="0">
                <a:solidFill>
                  <a:srgbClr val="000080"/>
                </a:solidFill>
              </a:defRPr>
            </a:pPr>
          </a:p>
        </c:txPr>
        <c:crossAx val="24542251"/>
        <c:crosses val="autoZero"/>
        <c:auto val="1"/>
        <c:lblOffset val="100"/>
        <c:tickLblSkip val="1"/>
        <c:noMultiLvlLbl val="0"/>
      </c:catAx>
      <c:valAx>
        <c:axId val="24542251"/>
        <c:scaling>
          <c:orientation val="minMax"/>
        </c:scaling>
        <c:axPos val="l"/>
        <c:majorGridlines>
          <c:spPr>
            <a:ln w="3175">
              <a:solidFill>
                <a:srgbClr val="000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80"/>
                </a:solidFill>
              </a:defRPr>
            </a:pPr>
          </a:p>
        </c:txPr>
        <c:crossAx val="25096538"/>
        <c:crossesAt val="1"/>
        <c:crossBetween val="between"/>
        <c:dispUnits/>
      </c:valAx>
      <c:spPr>
        <a:noFill/>
        <a:ln>
          <a:noFill/>
        </a:ln>
      </c:spPr>
    </c:plotArea>
    <c:legend>
      <c:legendPos val="r"/>
      <c:layout>
        <c:manualLayout>
          <c:xMode val="edge"/>
          <c:yMode val="edge"/>
          <c:x val="0.7635"/>
          <c:y val="0.52825"/>
          <c:w val="0.23025"/>
          <c:h val="0.16225"/>
        </c:manualLayout>
      </c:layout>
      <c:overlay val="0"/>
      <c:spPr>
        <a:noFill/>
        <a:ln w="3175">
          <a:noFill/>
        </a:ln>
      </c:spPr>
      <c:txPr>
        <a:bodyPr vert="horz" rot="0"/>
        <a:lstStyle/>
        <a:p>
          <a:pPr>
            <a:defRPr lang="en-US" cap="none" sz="845" b="1" i="0" u="none" baseline="0">
              <a:solidFill>
                <a:srgbClr val="000080"/>
              </a:solidFill>
            </a:defRPr>
          </a:pPr>
        </a:p>
      </c:txPr>
    </c:legend>
    <c:floor>
      <c:spPr>
        <a:gradFill rotWithShape="1">
          <a:gsLst>
            <a:gs pos="0">
              <a:srgbClr val="3399FF"/>
            </a:gs>
            <a:gs pos="8000">
              <a:srgbClr val="00CCCC"/>
            </a:gs>
            <a:gs pos="23500">
              <a:srgbClr val="9999FF"/>
            </a:gs>
            <a:gs pos="30000">
              <a:srgbClr val="2E6792"/>
            </a:gs>
            <a:gs pos="35501">
              <a:srgbClr val="3333CC"/>
            </a:gs>
            <a:gs pos="40500">
              <a:srgbClr val="1170FF"/>
            </a:gs>
            <a:gs pos="50000">
              <a:srgbClr val="006699"/>
            </a:gs>
            <a:gs pos="59500">
              <a:srgbClr val="1170FF"/>
            </a:gs>
            <a:gs pos="64500">
              <a:srgbClr val="3333CC"/>
            </a:gs>
            <a:gs pos="70000">
              <a:srgbClr val="2E6792"/>
            </a:gs>
            <a:gs pos="76500">
              <a:srgbClr val="9999FF"/>
            </a:gs>
            <a:gs pos="92000">
              <a:srgbClr val="00CCCC"/>
            </a:gs>
            <a:gs pos="100000">
              <a:srgbClr val="3399FF"/>
            </a:gs>
          </a:gsLst>
          <a:lin ang="18900000" scaled="1"/>
        </a:gradFill>
        <a:ln w="3175">
          <a:solidFill>
            <a:srgbClr val="0000FF"/>
          </a:solidFill>
        </a:ln>
      </c:spPr>
      <c:thickness val="0"/>
    </c:floor>
    <c:sideWall>
      <c:spPr>
        <a:noFill/>
        <a:ln w="12700">
          <a:solidFill>
            <a:srgbClr val="000080"/>
          </a:solidFill>
        </a:ln>
      </c:spPr>
      <c:thickness val="0"/>
    </c:sideWall>
    <c:backWall>
      <c:spPr>
        <a:noFill/>
        <a:ln w="12700">
          <a:solidFill>
            <a:srgbClr val="000080"/>
          </a:solidFill>
        </a:ln>
      </c:spPr>
      <c:thickness val="0"/>
    </c:backWall>
    <c:plotVisOnly val="1"/>
    <c:dispBlanksAs val="gap"/>
    <c:showDLblsOverMax val="0"/>
  </c:chart>
  <c:spPr>
    <a:gradFill rotWithShape="1">
      <a:gsLst>
        <a:gs pos="0">
          <a:srgbClr val="03D4A8"/>
        </a:gs>
        <a:gs pos="25000">
          <a:srgbClr val="21D6E0"/>
        </a:gs>
        <a:gs pos="75000">
          <a:srgbClr val="0087E6"/>
        </a:gs>
        <a:gs pos="100000">
          <a:srgbClr val="005CBF"/>
        </a:gs>
      </a:gsLst>
      <a:path path="rect">
        <a:fillToRect l="100000" t="10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425"/>
          <c:w val="0.82475"/>
          <c:h val="0.9515"/>
        </c:manualLayout>
      </c:layout>
      <c:lineChart>
        <c:grouping val="standard"/>
        <c:varyColors val="0"/>
        <c:ser>
          <c:idx val="0"/>
          <c:order val="0"/>
          <c:tx>
            <c:strRef>
              <c:f>'Tabelle dati DIRIGENZA'!$Q$6</c:f>
              <c:strCache>
                <c:ptCount val="1"/>
                <c:pt idx="0">
                  <c:v>Euro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DIRIGENZA'!$O$7:$P$16</c:f>
              <c:multiLvlStrCache>
                <c:ptCount val="10"/>
                <c:lvl>
                  <c:pt idx="0">
                    <c:v>A</c:v>
                  </c:pt>
                  <c:pt idx="1">
                    <c:v>B</c:v>
                  </c:pt>
                  <c:pt idx="2">
                    <c:v>C</c:v>
                  </c:pt>
                  <c:pt idx="3">
                    <c:v>D</c:v>
                  </c:pt>
                  <c:pt idx="4">
                    <c:v>E</c:v>
                  </c:pt>
                  <c:pt idx="5">
                    <c:v>A</c:v>
                  </c:pt>
                  <c:pt idx="6">
                    <c:v>B</c:v>
                  </c:pt>
                  <c:pt idx="7">
                    <c:v>C</c:v>
                  </c:pt>
                  <c:pt idx="8">
                    <c:v>D</c:v>
                  </c:pt>
                  <c:pt idx="9">
                    <c:v>E</c:v>
                  </c:pt>
                </c:lvl>
                <c:lvl>
                  <c:pt idx="0">
                    <c:v>Non Gestionale</c:v>
                  </c:pt>
                  <c:pt idx="5">
                    <c:v>Gestionale (media)</c:v>
                  </c:pt>
                </c:lvl>
              </c:multiLvlStrCache>
            </c:multiLvlStrRef>
          </c:cat>
          <c:val>
            <c:numRef>
              <c:f>'Tabelle dati DIRIGENZA'!$Q$7:$Q$16</c:f>
              <c:numCache>
                <c:ptCount val="10"/>
                <c:pt idx="4">
                  <c:v>2259.55441048035</c:v>
                </c:pt>
                <c:pt idx="9">
                  <c:v>1641.9428716157206</c:v>
                </c:pt>
              </c:numCache>
            </c:numRef>
          </c:val>
          <c:smooth val="0"/>
        </c:ser>
        <c:ser>
          <c:idx val="1"/>
          <c:order val="1"/>
          <c:tx>
            <c:strRef>
              <c:f>'Tabelle dati DIRIGENZA'!$R$6</c:f>
              <c:strCache>
                <c:ptCount val="1"/>
                <c:pt idx="0">
                  <c:v>persone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multiLvlStrRef>
              <c:f>'Tabelle dati DIRIGENZA'!$O$7:$P$16</c:f>
              <c:multiLvlStrCache>
                <c:ptCount val="10"/>
                <c:lvl>
                  <c:pt idx="0">
                    <c:v>A</c:v>
                  </c:pt>
                  <c:pt idx="1">
                    <c:v>B</c:v>
                  </c:pt>
                  <c:pt idx="2">
                    <c:v>C</c:v>
                  </c:pt>
                  <c:pt idx="3">
                    <c:v>D</c:v>
                  </c:pt>
                  <c:pt idx="4">
                    <c:v>E</c:v>
                  </c:pt>
                  <c:pt idx="5">
                    <c:v>A</c:v>
                  </c:pt>
                  <c:pt idx="6">
                    <c:v>B</c:v>
                  </c:pt>
                  <c:pt idx="7">
                    <c:v>C</c:v>
                  </c:pt>
                  <c:pt idx="8">
                    <c:v>D</c:v>
                  </c:pt>
                  <c:pt idx="9">
                    <c:v>E</c:v>
                  </c:pt>
                </c:lvl>
                <c:lvl>
                  <c:pt idx="0">
                    <c:v>Non Gestionale</c:v>
                  </c:pt>
                  <c:pt idx="5">
                    <c:v>Gestionale (media)</c:v>
                  </c:pt>
                </c:lvl>
              </c:multiLvlStrCache>
            </c:multiLvlStrRef>
          </c:cat>
          <c:val>
            <c:numRef>
              <c:f>'Tabelle dati DIRIGENZA'!$R$7:$R$16</c:f>
              <c:numCache>
                <c:ptCount val="10"/>
                <c:pt idx="4">
                  <c:v>2</c:v>
                </c:pt>
                <c:pt idx="9">
                  <c:v>15</c:v>
                </c:pt>
              </c:numCache>
            </c:numRef>
          </c:val>
          <c:smooth val="0"/>
        </c:ser>
        <c:marker val="1"/>
        <c:axId val="19553668"/>
        <c:axId val="41765285"/>
      </c:lineChart>
      <c:catAx>
        <c:axId val="19553668"/>
        <c:scaling>
          <c:orientation val="minMax"/>
        </c:scaling>
        <c:axPos val="b"/>
        <c:delete val="0"/>
        <c:numFmt formatCode="General" sourceLinked="1"/>
        <c:majorTickMark val="out"/>
        <c:minorTickMark val="none"/>
        <c:tickLblPos val="nextTo"/>
        <c:spPr>
          <a:ln w="3175">
            <a:solidFill>
              <a:srgbClr val="000000"/>
            </a:solidFill>
          </a:ln>
        </c:spPr>
        <c:crossAx val="41765285"/>
        <c:crosses val="autoZero"/>
        <c:auto val="1"/>
        <c:lblOffset val="100"/>
        <c:tickLblSkip val="1"/>
        <c:noMultiLvlLbl val="0"/>
      </c:catAx>
      <c:valAx>
        <c:axId val="417652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553668"/>
        <c:crossesAt val="1"/>
        <c:crossBetween val="between"/>
        <c:dispUnits/>
      </c:valAx>
      <c:spPr>
        <a:gradFill rotWithShape="1">
          <a:gsLst>
            <a:gs pos="0">
              <a:srgbClr val="FF99CC"/>
            </a:gs>
            <a:gs pos="50000">
              <a:srgbClr val="9999FF"/>
            </a:gs>
            <a:gs pos="100000">
              <a:srgbClr val="FF99CC"/>
            </a:gs>
          </a:gsLst>
          <a:lin ang="5400000" scaled="1"/>
        </a:gradFill>
        <a:ln w="12700">
          <a:solidFill>
            <a:srgbClr val="808080"/>
          </a:solidFill>
        </a:ln>
      </c:spPr>
    </c:plotArea>
    <c:legend>
      <c:legendPos val="r"/>
      <c:layout>
        <c:manualLayout>
          <c:xMode val="edge"/>
          <c:yMode val="edge"/>
          <c:x val="0.858"/>
          <c:y val="0.3705"/>
          <c:w val="0.1355"/>
          <c:h val="0.104"/>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gradFill rotWithShape="1">
      <a:gsLst>
        <a:gs pos="0">
          <a:srgbClr val="FF99CC"/>
        </a:gs>
        <a:gs pos="50000">
          <a:srgbClr val="CC99FF"/>
        </a:gs>
        <a:gs pos="100000">
          <a:srgbClr val="FF99CC"/>
        </a:gs>
      </a:gsLst>
      <a:lin ang="5400000" scaled="1"/>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425"/>
          <c:w val="0.77175"/>
          <c:h val="0.9515"/>
        </c:manualLayout>
      </c:layout>
      <c:lineChart>
        <c:grouping val="standard"/>
        <c:varyColors val="0"/>
        <c:ser>
          <c:idx val="0"/>
          <c:order val="0"/>
          <c:tx>
            <c:strRef>
              <c:f>'Tabelle dati DIRIGENZA'!$V$6</c:f>
              <c:strCache>
                <c:ptCount val="1"/>
                <c:pt idx="0">
                  <c:v>Euro (MEDIA)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DIRIGENZA'!$T$7:$U$12</c:f>
              <c:multiLvlStrCache>
                <c:ptCount val="6"/>
                <c:lvl>
                  <c:pt idx="0">
                    <c:v>x&lt;=60%</c:v>
                  </c:pt>
                  <c:pt idx="1">
                    <c:v>60%&lt;x&lt;=90%</c:v>
                  </c:pt>
                  <c:pt idx="2">
                    <c:v>x&gt;90%</c:v>
                  </c:pt>
                  <c:pt idx="3">
                    <c:v>x&lt;=60%</c:v>
                  </c:pt>
                  <c:pt idx="4">
                    <c:v>60%&lt;x&lt;=90%</c:v>
                  </c:pt>
                  <c:pt idx="5">
                    <c:v>x&gt;90%</c:v>
                  </c:pt>
                </c:lvl>
                <c:lvl>
                  <c:pt idx="0">
                    <c:v>Non gestionale</c:v>
                  </c:pt>
                  <c:pt idx="3">
                    <c:v>Gestionale</c:v>
                  </c:pt>
                </c:lvl>
              </c:multiLvlStrCache>
            </c:multiLvlStrRef>
          </c:cat>
          <c:val>
            <c:numRef>
              <c:f>'Tabelle dati DIRIGENZA'!$V$7:$V$12</c:f>
              <c:numCache>
                <c:ptCount val="6"/>
                <c:pt idx="2">
                  <c:v>1484.5799210998202</c:v>
                </c:pt>
                <c:pt idx="5">
                  <c:v>3142.36083299462</c:v>
                </c:pt>
              </c:numCache>
            </c:numRef>
          </c:val>
          <c:smooth val="0"/>
        </c:ser>
        <c:ser>
          <c:idx val="1"/>
          <c:order val="1"/>
          <c:tx>
            <c:strRef>
              <c:f>'Tabelle dati DIRIGENZA'!$W$6</c:f>
              <c:strCache>
                <c:ptCount val="1"/>
                <c:pt idx="0">
                  <c:v>persone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multiLvlStrRef>
              <c:f>'Tabelle dati DIRIGENZA'!$T$7:$U$12</c:f>
              <c:multiLvlStrCache>
                <c:ptCount val="6"/>
                <c:lvl>
                  <c:pt idx="0">
                    <c:v>x&lt;=60%</c:v>
                  </c:pt>
                  <c:pt idx="1">
                    <c:v>60%&lt;x&lt;=90%</c:v>
                  </c:pt>
                  <c:pt idx="2">
                    <c:v>x&gt;90%</c:v>
                  </c:pt>
                  <c:pt idx="3">
                    <c:v>x&lt;=60%</c:v>
                  </c:pt>
                  <c:pt idx="4">
                    <c:v>60%&lt;x&lt;=90%</c:v>
                  </c:pt>
                  <c:pt idx="5">
                    <c:v>x&gt;90%</c:v>
                  </c:pt>
                </c:lvl>
                <c:lvl>
                  <c:pt idx="0">
                    <c:v>Non gestionale</c:v>
                  </c:pt>
                  <c:pt idx="3">
                    <c:v>Gestionale</c:v>
                  </c:pt>
                </c:lvl>
              </c:multiLvlStrCache>
            </c:multiLvlStrRef>
          </c:cat>
          <c:val>
            <c:numRef>
              <c:f>'Tabelle dati DIRIGENZA'!$W$7:$W$12</c:f>
              <c:numCache>
                <c:ptCount val="6"/>
                <c:pt idx="2">
                  <c:v>2</c:v>
                </c:pt>
                <c:pt idx="5">
                  <c:v>15</c:v>
                </c:pt>
              </c:numCache>
            </c:numRef>
          </c:val>
          <c:smooth val="0"/>
        </c:ser>
        <c:marker val="1"/>
        <c:axId val="40343246"/>
        <c:axId val="27544895"/>
      </c:lineChart>
      <c:catAx>
        <c:axId val="4034324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7544895"/>
        <c:crosses val="autoZero"/>
        <c:auto val="1"/>
        <c:lblOffset val="100"/>
        <c:tickLblSkip val="1"/>
        <c:noMultiLvlLbl val="0"/>
      </c:catAx>
      <c:valAx>
        <c:axId val="2754489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343246"/>
        <c:crossesAt val="1"/>
        <c:crossBetween val="between"/>
        <c:dispUnits/>
      </c:valAx>
      <c:spPr>
        <a:gradFill rotWithShape="1">
          <a:gsLst>
            <a:gs pos="0">
              <a:srgbClr val="FF99CC"/>
            </a:gs>
            <a:gs pos="50000">
              <a:srgbClr val="CC99FF"/>
            </a:gs>
            <a:gs pos="100000">
              <a:srgbClr val="FF99CC"/>
            </a:gs>
          </a:gsLst>
          <a:lin ang="5400000" scaled="1"/>
        </a:gradFill>
        <a:ln w="12700">
          <a:solidFill>
            <a:srgbClr val="808080"/>
          </a:solidFill>
        </a:ln>
      </c:spPr>
    </c:plotArea>
    <c:legend>
      <c:legendPos val="r"/>
      <c:layout>
        <c:manualLayout>
          <c:xMode val="edge"/>
          <c:yMode val="edge"/>
          <c:x val="0.805"/>
          <c:y val="0.3195"/>
          <c:w val="0.1885"/>
          <c:h val="0.104"/>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gradFill rotWithShape="1">
      <a:gsLst>
        <a:gs pos="0">
          <a:srgbClr val="FF99CC"/>
        </a:gs>
        <a:gs pos="50000">
          <a:srgbClr val="CC99FF"/>
        </a:gs>
        <a:gs pos="100000">
          <a:srgbClr val="FF99CC"/>
        </a:gs>
      </a:gsLst>
      <a:lin ang="5400000" scaled="1"/>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1" u="none" baseline="0">
                <a:solidFill>
                  <a:srgbClr val="FFFFFF"/>
                </a:solidFill>
              </a:rPr>
              <a:t>Assegnazione retribuzione di risultato Dirigenza Medica (per valutazione)</a:t>
            </a:r>
          </a:p>
        </c:rich>
      </c:tx>
      <c:layout>
        <c:manualLayout>
          <c:xMode val="factor"/>
          <c:yMode val="factor"/>
          <c:x val="-0.031"/>
          <c:y val="0"/>
        </c:manualLayout>
      </c:layout>
      <c:spPr>
        <a:noFill/>
        <a:ln>
          <a:noFill/>
        </a:ln>
      </c:spPr>
    </c:title>
    <c:view3D>
      <c:rotX val="25"/>
      <c:hPercent val="54"/>
      <c:rotY val="44"/>
      <c:depthPercent val="100"/>
      <c:rAngAx val="1"/>
    </c:view3D>
    <c:plotArea>
      <c:layout>
        <c:manualLayout>
          <c:xMode val="edge"/>
          <c:yMode val="edge"/>
          <c:x val="0.02075"/>
          <c:y val="0.30575"/>
          <c:w val="0.71975"/>
          <c:h val="0.6565"/>
        </c:manualLayout>
      </c:layout>
      <c:bar3DChart>
        <c:barDir val="col"/>
        <c:grouping val="clustered"/>
        <c:varyColors val="0"/>
        <c:ser>
          <c:idx val="0"/>
          <c:order val="0"/>
          <c:tx>
            <c:strRef>
              <c:f>'Tabelle dati DIRIGENZA'!$B$27</c:f>
              <c:strCache>
                <c:ptCount val="1"/>
                <c:pt idx="0">
                  <c:v>Gestionali </c:v>
                </c:pt>
              </c:strCache>
            </c:strRef>
          </c:tx>
          <c:spPr>
            <a:gradFill rotWithShape="1">
              <a:gsLst>
                <a:gs pos="0">
                  <a:srgbClr val="00CCFF"/>
                </a:gs>
                <a:gs pos="50000">
                  <a:srgbClr val="000080"/>
                </a:gs>
                <a:gs pos="100000">
                  <a:srgbClr val="00CC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DIRIGENZA'!$C$26:$H$26</c:f>
              <c:strCache>
                <c:ptCount val="6"/>
                <c:pt idx="1">
                  <c:v>A</c:v>
                </c:pt>
                <c:pt idx="2">
                  <c:v>B</c:v>
                </c:pt>
                <c:pt idx="3">
                  <c:v>C</c:v>
                </c:pt>
                <c:pt idx="4">
                  <c:v>D</c:v>
                </c:pt>
                <c:pt idx="5">
                  <c:v>E</c:v>
                </c:pt>
              </c:strCache>
            </c:strRef>
          </c:cat>
          <c:val>
            <c:numRef>
              <c:f>'Tabelle dati DIRIGENZA'!$C$27:$H$27</c:f>
              <c:numCache>
                <c:ptCount val="6"/>
                <c:pt idx="2">
                  <c:v>0</c:v>
                </c:pt>
                <c:pt idx="3">
                  <c:v>3</c:v>
                </c:pt>
                <c:pt idx="4">
                  <c:v>3</c:v>
                </c:pt>
                <c:pt idx="5">
                  <c:v>134</c:v>
                </c:pt>
              </c:numCache>
            </c:numRef>
          </c:val>
          <c:shape val="box"/>
        </c:ser>
        <c:ser>
          <c:idx val="1"/>
          <c:order val="1"/>
          <c:tx>
            <c:strRef>
              <c:f>'Tabelle dati DIRIGENZA'!$B$28</c:f>
              <c:strCache>
                <c:ptCount val="1"/>
                <c:pt idx="0">
                  <c:v>Non gestionali</c:v>
                </c:pt>
              </c:strCache>
            </c:strRef>
          </c:tx>
          <c:spPr>
            <a:gradFill rotWithShape="1">
              <a:gsLst>
                <a:gs pos="0">
                  <a:srgbClr val="800000"/>
                </a:gs>
                <a:gs pos="100000">
                  <a:srgbClr val="FF0000"/>
                </a:gs>
              </a:gsLst>
              <a:path path="rect">
                <a:fillToRect l="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DIRIGENZA'!$C$26:$H$26</c:f>
              <c:strCache>
                <c:ptCount val="6"/>
                <c:pt idx="1">
                  <c:v>A</c:v>
                </c:pt>
                <c:pt idx="2">
                  <c:v>B</c:v>
                </c:pt>
                <c:pt idx="3">
                  <c:v>C</c:v>
                </c:pt>
                <c:pt idx="4">
                  <c:v>D</c:v>
                </c:pt>
                <c:pt idx="5">
                  <c:v>E</c:v>
                </c:pt>
              </c:strCache>
            </c:strRef>
          </c:cat>
          <c:val>
            <c:numRef>
              <c:f>'Tabelle dati DIRIGENZA'!$C$28:$H$28</c:f>
              <c:numCache>
                <c:ptCount val="6"/>
                <c:pt idx="2">
                  <c:v>2</c:v>
                </c:pt>
                <c:pt idx="3">
                  <c:v>48</c:v>
                </c:pt>
                <c:pt idx="4">
                  <c:v>162</c:v>
                </c:pt>
                <c:pt idx="5">
                  <c:v>572</c:v>
                </c:pt>
              </c:numCache>
            </c:numRef>
          </c:val>
          <c:shape val="box"/>
        </c:ser>
        <c:shape val="box"/>
        <c:axId val="46577464"/>
        <c:axId val="16543993"/>
      </c:bar3DChart>
      <c:catAx>
        <c:axId val="4657746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1" i="0" u="none" baseline="0">
                <a:solidFill>
                  <a:srgbClr val="000080"/>
                </a:solidFill>
              </a:defRPr>
            </a:pPr>
          </a:p>
        </c:txPr>
        <c:crossAx val="16543993"/>
        <c:crosses val="autoZero"/>
        <c:auto val="1"/>
        <c:lblOffset val="100"/>
        <c:tickLblSkip val="1"/>
        <c:noMultiLvlLbl val="0"/>
      </c:catAx>
      <c:valAx>
        <c:axId val="16543993"/>
        <c:scaling>
          <c:orientation val="minMax"/>
        </c:scaling>
        <c:axPos val="l"/>
        <c:majorGridlines>
          <c:spPr>
            <a:ln w="3175">
              <a:solidFill>
                <a:srgbClr val="000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80"/>
                </a:solidFill>
              </a:defRPr>
            </a:pPr>
          </a:p>
        </c:txPr>
        <c:crossAx val="46577464"/>
        <c:crossesAt val="1"/>
        <c:crossBetween val="between"/>
        <c:dispUnits/>
      </c:valAx>
      <c:spPr>
        <a:noFill/>
        <a:ln>
          <a:noFill/>
        </a:ln>
      </c:spPr>
    </c:plotArea>
    <c:legend>
      <c:legendPos val="r"/>
      <c:layout>
        <c:manualLayout>
          <c:xMode val="edge"/>
          <c:yMode val="edge"/>
          <c:x val="0.7635"/>
          <c:y val="0.52825"/>
          <c:w val="0.23025"/>
          <c:h val="0.16225"/>
        </c:manualLayout>
      </c:layout>
      <c:overlay val="0"/>
      <c:spPr>
        <a:noFill/>
        <a:ln w="3175">
          <a:noFill/>
        </a:ln>
      </c:spPr>
      <c:txPr>
        <a:bodyPr vert="horz" rot="0"/>
        <a:lstStyle/>
        <a:p>
          <a:pPr>
            <a:defRPr lang="en-US" cap="none" sz="845" b="1" i="0" u="none" baseline="0">
              <a:solidFill>
                <a:srgbClr val="000080"/>
              </a:solidFill>
            </a:defRPr>
          </a:pPr>
        </a:p>
      </c:txPr>
    </c:legend>
    <c:floor>
      <c:spPr>
        <a:gradFill rotWithShape="1">
          <a:gsLst>
            <a:gs pos="0">
              <a:srgbClr val="3399FF"/>
            </a:gs>
            <a:gs pos="8000">
              <a:srgbClr val="00CCCC"/>
            </a:gs>
            <a:gs pos="23500">
              <a:srgbClr val="9999FF"/>
            </a:gs>
            <a:gs pos="30000">
              <a:srgbClr val="2E6792"/>
            </a:gs>
            <a:gs pos="35501">
              <a:srgbClr val="3333CC"/>
            </a:gs>
            <a:gs pos="40500">
              <a:srgbClr val="1170FF"/>
            </a:gs>
            <a:gs pos="50000">
              <a:srgbClr val="006699"/>
            </a:gs>
            <a:gs pos="59500">
              <a:srgbClr val="1170FF"/>
            </a:gs>
            <a:gs pos="64500">
              <a:srgbClr val="3333CC"/>
            </a:gs>
            <a:gs pos="70000">
              <a:srgbClr val="2E6792"/>
            </a:gs>
            <a:gs pos="76500">
              <a:srgbClr val="9999FF"/>
            </a:gs>
            <a:gs pos="92000">
              <a:srgbClr val="00CCCC"/>
            </a:gs>
            <a:gs pos="100000">
              <a:srgbClr val="3399FF"/>
            </a:gs>
          </a:gsLst>
          <a:lin ang="18900000" scaled="1"/>
        </a:gradFill>
        <a:ln w="3175">
          <a:solidFill>
            <a:srgbClr val="000000"/>
          </a:solidFill>
        </a:ln>
      </c:spPr>
      <c:thickness val="0"/>
    </c:floor>
    <c:sideWall>
      <c:spPr>
        <a:noFill/>
        <a:ln w="12700">
          <a:solidFill>
            <a:srgbClr val="000080"/>
          </a:solidFill>
        </a:ln>
      </c:spPr>
      <c:thickness val="0"/>
    </c:sideWall>
    <c:backWall>
      <c:spPr>
        <a:noFill/>
        <a:ln w="12700">
          <a:solidFill>
            <a:srgbClr val="000080"/>
          </a:solidFill>
        </a:ln>
      </c:spPr>
      <c:thickness val="0"/>
    </c:backWall>
    <c:plotVisOnly val="1"/>
    <c:dispBlanksAs val="gap"/>
    <c:showDLblsOverMax val="0"/>
  </c:chart>
  <c:spPr>
    <a:gradFill rotWithShape="1">
      <a:gsLst>
        <a:gs pos="0">
          <a:srgbClr val="03D4A8"/>
        </a:gs>
        <a:gs pos="25000">
          <a:srgbClr val="21D6E0"/>
        </a:gs>
        <a:gs pos="75000">
          <a:srgbClr val="0087E6"/>
        </a:gs>
        <a:gs pos="100000">
          <a:srgbClr val="005CBF"/>
        </a:gs>
      </a:gsLst>
      <a:path path="rect">
        <a:fillToRect l="100000" t="10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48</xdr:row>
      <xdr:rowOff>19050</xdr:rowOff>
    </xdr:from>
    <xdr:to>
      <xdr:col>9</xdr:col>
      <xdr:colOff>400050</xdr:colOff>
      <xdr:row>70</xdr:row>
      <xdr:rowOff>133350</xdr:rowOff>
    </xdr:to>
    <xdr:graphicFrame>
      <xdr:nvGraphicFramePr>
        <xdr:cNvPr id="1" name="Chart 1"/>
        <xdr:cNvGraphicFramePr/>
      </xdr:nvGraphicFramePr>
      <xdr:xfrm>
        <a:off x="1219200" y="7791450"/>
        <a:ext cx="4667250" cy="36766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23</xdr:row>
      <xdr:rowOff>28575</xdr:rowOff>
    </xdr:from>
    <xdr:to>
      <xdr:col>9</xdr:col>
      <xdr:colOff>457200</xdr:colOff>
      <xdr:row>39</xdr:row>
      <xdr:rowOff>47625</xdr:rowOff>
    </xdr:to>
    <xdr:graphicFrame>
      <xdr:nvGraphicFramePr>
        <xdr:cNvPr id="2" name="Chart 2"/>
        <xdr:cNvGraphicFramePr/>
      </xdr:nvGraphicFramePr>
      <xdr:xfrm>
        <a:off x="1219200" y="3752850"/>
        <a:ext cx="4724400" cy="2609850"/>
      </xdr:xfrm>
      <a:graphic>
        <a:graphicData uri="http://schemas.openxmlformats.org/drawingml/2006/chart">
          <c:chart xmlns:c="http://schemas.openxmlformats.org/drawingml/2006/chart" r:id="rId2"/>
        </a:graphicData>
      </a:graphic>
    </xdr:graphicFrame>
    <xdr:clientData/>
  </xdr:twoCellAnchor>
  <xdr:twoCellAnchor>
    <xdr:from>
      <xdr:col>1</xdr:col>
      <xdr:colOff>600075</xdr:colOff>
      <xdr:row>84</xdr:row>
      <xdr:rowOff>114300</xdr:rowOff>
    </xdr:from>
    <xdr:to>
      <xdr:col>17</xdr:col>
      <xdr:colOff>57150</xdr:colOff>
      <xdr:row>109</xdr:row>
      <xdr:rowOff>133350</xdr:rowOff>
    </xdr:to>
    <xdr:graphicFrame>
      <xdr:nvGraphicFramePr>
        <xdr:cNvPr id="3" name="Chart 4"/>
        <xdr:cNvGraphicFramePr/>
      </xdr:nvGraphicFramePr>
      <xdr:xfrm>
        <a:off x="1209675" y="13716000"/>
        <a:ext cx="9210675" cy="40671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42</xdr:row>
      <xdr:rowOff>0</xdr:rowOff>
    </xdr:from>
    <xdr:to>
      <xdr:col>8</xdr:col>
      <xdr:colOff>409575</xdr:colOff>
      <xdr:row>58</xdr:row>
      <xdr:rowOff>19050</xdr:rowOff>
    </xdr:to>
    <xdr:graphicFrame>
      <xdr:nvGraphicFramePr>
        <xdr:cNvPr id="1" name="Chart 4"/>
        <xdr:cNvGraphicFramePr/>
      </xdr:nvGraphicFramePr>
      <xdr:xfrm>
        <a:off x="609600" y="6819900"/>
        <a:ext cx="4676775" cy="2628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60</xdr:row>
      <xdr:rowOff>66675</xdr:rowOff>
    </xdr:from>
    <xdr:to>
      <xdr:col>8</xdr:col>
      <xdr:colOff>533400</xdr:colOff>
      <xdr:row>77</xdr:row>
      <xdr:rowOff>9525</xdr:rowOff>
    </xdr:to>
    <xdr:graphicFrame>
      <xdr:nvGraphicFramePr>
        <xdr:cNvPr id="2" name="Chart 5"/>
        <xdr:cNvGraphicFramePr/>
      </xdr:nvGraphicFramePr>
      <xdr:xfrm>
        <a:off x="619125" y="9820275"/>
        <a:ext cx="4791075" cy="2695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15</xdr:row>
      <xdr:rowOff>19050</xdr:rowOff>
    </xdr:from>
    <xdr:to>
      <xdr:col>8</xdr:col>
      <xdr:colOff>419100</xdr:colOff>
      <xdr:row>31</xdr:row>
      <xdr:rowOff>38100</xdr:rowOff>
    </xdr:to>
    <xdr:graphicFrame>
      <xdr:nvGraphicFramePr>
        <xdr:cNvPr id="3" name="Chart 6"/>
        <xdr:cNvGraphicFramePr/>
      </xdr:nvGraphicFramePr>
      <xdr:xfrm>
        <a:off x="619125" y="2466975"/>
        <a:ext cx="4676775" cy="26098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86</xdr:row>
      <xdr:rowOff>19050</xdr:rowOff>
    </xdr:from>
    <xdr:to>
      <xdr:col>10</xdr:col>
      <xdr:colOff>571500</xdr:colOff>
      <xdr:row>110</xdr:row>
      <xdr:rowOff>152400</xdr:rowOff>
    </xdr:to>
    <xdr:graphicFrame>
      <xdr:nvGraphicFramePr>
        <xdr:cNvPr id="4" name="Chart 8"/>
        <xdr:cNvGraphicFramePr/>
      </xdr:nvGraphicFramePr>
      <xdr:xfrm>
        <a:off x="609600" y="13982700"/>
        <a:ext cx="6057900" cy="401955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113</xdr:row>
      <xdr:rowOff>0</xdr:rowOff>
    </xdr:from>
    <xdr:to>
      <xdr:col>11</xdr:col>
      <xdr:colOff>9525</xdr:colOff>
      <xdr:row>137</xdr:row>
      <xdr:rowOff>133350</xdr:rowOff>
    </xdr:to>
    <xdr:graphicFrame>
      <xdr:nvGraphicFramePr>
        <xdr:cNvPr id="5" name="Chart 9"/>
        <xdr:cNvGraphicFramePr/>
      </xdr:nvGraphicFramePr>
      <xdr:xfrm>
        <a:off x="619125" y="18335625"/>
        <a:ext cx="6096000" cy="401955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409575</xdr:colOff>
      <xdr:row>30</xdr:row>
      <xdr:rowOff>28575</xdr:rowOff>
    </xdr:to>
    <xdr:graphicFrame>
      <xdr:nvGraphicFramePr>
        <xdr:cNvPr id="1" name="Chart 1"/>
        <xdr:cNvGraphicFramePr/>
      </xdr:nvGraphicFramePr>
      <xdr:xfrm>
        <a:off x="609600" y="2295525"/>
        <a:ext cx="4676775" cy="26098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33</xdr:row>
      <xdr:rowOff>0</xdr:rowOff>
    </xdr:from>
    <xdr:to>
      <xdr:col>8</xdr:col>
      <xdr:colOff>409575</xdr:colOff>
      <xdr:row>49</xdr:row>
      <xdr:rowOff>19050</xdr:rowOff>
    </xdr:to>
    <xdr:graphicFrame>
      <xdr:nvGraphicFramePr>
        <xdr:cNvPr id="2" name="Chart 2"/>
        <xdr:cNvGraphicFramePr/>
      </xdr:nvGraphicFramePr>
      <xdr:xfrm>
        <a:off x="609600" y="5362575"/>
        <a:ext cx="4676775" cy="26098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52</xdr:row>
      <xdr:rowOff>0</xdr:rowOff>
    </xdr:from>
    <xdr:to>
      <xdr:col>8</xdr:col>
      <xdr:colOff>409575</xdr:colOff>
      <xdr:row>68</xdr:row>
      <xdr:rowOff>19050</xdr:rowOff>
    </xdr:to>
    <xdr:graphicFrame>
      <xdr:nvGraphicFramePr>
        <xdr:cNvPr id="3" name="Chart 3"/>
        <xdr:cNvGraphicFramePr/>
      </xdr:nvGraphicFramePr>
      <xdr:xfrm>
        <a:off x="609600" y="8439150"/>
        <a:ext cx="4676775" cy="26098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78</xdr:row>
      <xdr:rowOff>0</xdr:rowOff>
    </xdr:from>
    <xdr:to>
      <xdr:col>10</xdr:col>
      <xdr:colOff>600075</xdr:colOff>
      <xdr:row>103</xdr:row>
      <xdr:rowOff>38100</xdr:rowOff>
    </xdr:to>
    <xdr:graphicFrame>
      <xdr:nvGraphicFramePr>
        <xdr:cNvPr id="4" name="Chart 9"/>
        <xdr:cNvGraphicFramePr/>
      </xdr:nvGraphicFramePr>
      <xdr:xfrm>
        <a:off x="619125" y="12649200"/>
        <a:ext cx="6076950" cy="4086225"/>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104</xdr:row>
      <xdr:rowOff>19050</xdr:rowOff>
    </xdr:from>
    <xdr:to>
      <xdr:col>11</xdr:col>
      <xdr:colOff>19050</xdr:colOff>
      <xdr:row>128</xdr:row>
      <xdr:rowOff>95250</xdr:rowOff>
    </xdr:to>
    <xdr:graphicFrame>
      <xdr:nvGraphicFramePr>
        <xdr:cNvPr id="5" name="Chart 10"/>
        <xdr:cNvGraphicFramePr/>
      </xdr:nvGraphicFramePr>
      <xdr:xfrm>
        <a:off x="619125" y="16878300"/>
        <a:ext cx="6105525" cy="3962400"/>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56</xdr:row>
      <xdr:rowOff>0</xdr:rowOff>
    </xdr:from>
    <xdr:to>
      <xdr:col>8</xdr:col>
      <xdr:colOff>352425</xdr:colOff>
      <xdr:row>72</xdr:row>
      <xdr:rowOff>19050</xdr:rowOff>
    </xdr:to>
    <xdr:graphicFrame>
      <xdr:nvGraphicFramePr>
        <xdr:cNvPr id="1" name="Chart 3"/>
        <xdr:cNvGraphicFramePr/>
      </xdr:nvGraphicFramePr>
      <xdr:xfrm>
        <a:off x="619125" y="9086850"/>
        <a:ext cx="4676775" cy="26098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15</xdr:row>
      <xdr:rowOff>0</xdr:rowOff>
    </xdr:from>
    <xdr:to>
      <xdr:col>8</xdr:col>
      <xdr:colOff>352425</xdr:colOff>
      <xdr:row>31</xdr:row>
      <xdr:rowOff>19050</xdr:rowOff>
    </xdr:to>
    <xdr:graphicFrame>
      <xdr:nvGraphicFramePr>
        <xdr:cNvPr id="2" name="Chart 4"/>
        <xdr:cNvGraphicFramePr/>
      </xdr:nvGraphicFramePr>
      <xdr:xfrm>
        <a:off x="619125" y="2447925"/>
        <a:ext cx="4676775" cy="2609850"/>
      </xdr:xfrm>
      <a:graphic>
        <a:graphicData uri="http://schemas.openxmlformats.org/drawingml/2006/chart">
          <c:chart xmlns:c="http://schemas.openxmlformats.org/drawingml/2006/chart" r:id="rId2"/>
        </a:graphicData>
      </a:graphic>
    </xdr:graphicFrame>
    <xdr:clientData/>
  </xdr:twoCellAnchor>
  <xdr:twoCellAnchor>
    <xdr:from>
      <xdr:col>0</xdr:col>
      <xdr:colOff>600075</xdr:colOff>
      <xdr:row>36</xdr:row>
      <xdr:rowOff>19050</xdr:rowOff>
    </xdr:from>
    <xdr:to>
      <xdr:col>8</xdr:col>
      <xdr:colOff>333375</xdr:colOff>
      <xdr:row>52</xdr:row>
      <xdr:rowOff>38100</xdr:rowOff>
    </xdr:to>
    <xdr:graphicFrame>
      <xdr:nvGraphicFramePr>
        <xdr:cNvPr id="3" name="Chart 5"/>
        <xdr:cNvGraphicFramePr/>
      </xdr:nvGraphicFramePr>
      <xdr:xfrm>
        <a:off x="600075" y="5867400"/>
        <a:ext cx="4676775" cy="2609850"/>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83</xdr:row>
      <xdr:rowOff>9525</xdr:rowOff>
    </xdr:from>
    <xdr:to>
      <xdr:col>10</xdr:col>
      <xdr:colOff>381000</xdr:colOff>
      <xdr:row>108</xdr:row>
      <xdr:rowOff>28575</xdr:rowOff>
    </xdr:to>
    <xdr:graphicFrame>
      <xdr:nvGraphicFramePr>
        <xdr:cNvPr id="4" name="Chart 6"/>
        <xdr:cNvGraphicFramePr/>
      </xdr:nvGraphicFramePr>
      <xdr:xfrm>
        <a:off x="647700" y="13468350"/>
        <a:ext cx="5895975" cy="4067175"/>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110</xdr:row>
      <xdr:rowOff>38100</xdr:rowOff>
    </xdr:from>
    <xdr:to>
      <xdr:col>10</xdr:col>
      <xdr:colOff>381000</xdr:colOff>
      <xdr:row>135</xdr:row>
      <xdr:rowOff>57150</xdr:rowOff>
    </xdr:to>
    <xdr:graphicFrame>
      <xdr:nvGraphicFramePr>
        <xdr:cNvPr id="5" name="Chart 7"/>
        <xdr:cNvGraphicFramePr/>
      </xdr:nvGraphicFramePr>
      <xdr:xfrm>
        <a:off x="647700" y="17868900"/>
        <a:ext cx="5895975" cy="40671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5:P82"/>
  <sheetViews>
    <sheetView tabSelected="1" zoomScalePageLayoutView="0" workbookViewId="0" topLeftCell="A34">
      <selection activeCell="B5" sqref="B5:K21"/>
    </sheetView>
  </sheetViews>
  <sheetFormatPr defaultColWidth="9.140625" defaultRowHeight="12.75"/>
  <sheetData>
    <row r="5" spans="2:16" ht="12.75" customHeight="1">
      <c r="B5" s="164" t="s">
        <v>139</v>
      </c>
      <c r="C5" s="165"/>
      <c r="D5" s="165"/>
      <c r="E5" s="165"/>
      <c r="F5" s="165"/>
      <c r="G5" s="165"/>
      <c r="H5" s="165"/>
      <c r="I5" s="165"/>
      <c r="J5" s="165"/>
      <c r="K5" s="165"/>
      <c r="L5" s="8"/>
      <c r="M5" s="8"/>
      <c r="N5" s="8"/>
      <c r="O5" s="8"/>
      <c r="P5" s="8"/>
    </row>
    <row r="6" spans="2:16" ht="12.75">
      <c r="B6" s="165"/>
      <c r="C6" s="165"/>
      <c r="D6" s="165"/>
      <c r="E6" s="165"/>
      <c r="F6" s="165"/>
      <c r="G6" s="165"/>
      <c r="H6" s="165"/>
      <c r="I6" s="165"/>
      <c r="J6" s="165"/>
      <c r="K6" s="165"/>
      <c r="L6" s="8"/>
      <c r="M6" s="8"/>
      <c r="N6" s="8"/>
      <c r="O6" s="8"/>
      <c r="P6" s="8"/>
    </row>
    <row r="7" spans="2:16" ht="12.75">
      <c r="B7" s="165"/>
      <c r="C7" s="165"/>
      <c r="D7" s="165"/>
      <c r="E7" s="165"/>
      <c r="F7" s="165"/>
      <c r="G7" s="165"/>
      <c r="H7" s="165"/>
      <c r="I7" s="165"/>
      <c r="J7" s="165"/>
      <c r="K7" s="165"/>
      <c r="L7" s="8"/>
      <c r="M7" s="8"/>
      <c r="N7" s="8"/>
      <c r="O7" s="8"/>
      <c r="P7" s="8"/>
    </row>
    <row r="8" spans="2:16" ht="12.75">
      <c r="B8" s="165"/>
      <c r="C8" s="165"/>
      <c r="D8" s="165"/>
      <c r="E8" s="165"/>
      <c r="F8" s="165"/>
      <c r="G8" s="165"/>
      <c r="H8" s="165"/>
      <c r="I8" s="165"/>
      <c r="J8" s="165"/>
      <c r="K8" s="165"/>
      <c r="L8" s="8"/>
      <c r="M8" s="8"/>
      <c r="N8" s="8"/>
      <c r="O8" s="8"/>
      <c r="P8" s="8"/>
    </row>
    <row r="9" spans="2:16" ht="12.75">
      <c r="B9" s="165"/>
      <c r="C9" s="165"/>
      <c r="D9" s="165"/>
      <c r="E9" s="165"/>
      <c r="F9" s="165"/>
      <c r="G9" s="165"/>
      <c r="H9" s="165"/>
      <c r="I9" s="165"/>
      <c r="J9" s="165"/>
      <c r="K9" s="165"/>
      <c r="L9" s="8"/>
      <c r="M9" s="8"/>
      <c r="N9" s="8"/>
      <c r="O9" s="8"/>
      <c r="P9" s="8"/>
    </row>
    <row r="10" spans="2:16" ht="12.75">
      <c r="B10" s="165"/>
      <c r="C10" s="165"/>
      <c r="D10" s="165"/>
      <c r="E10" s="165"/>
      <c r="F10" s="165"/>
      <c r="G10" s="165"/>
      <c r="H10" s="165"/>
      <c r="I10" s="165"/>
      <c r="J10" s="165"/>
      <c r="K10" s="165"/>
      <c r="L10" s="8"/>
      <c r="M10" s="8"/>
      <c r="N10" s="8"/>
      <c r="O10" s="8"/>
      <c r="P10" s="8"/>
    </row>
    <row r="11" spans="2:16" ht="12.75">
      <c r="B11" s="165"/>
      <c r="C11" s="165"/>
      <c r="D11" s="165"/>
      <c r="E11" s="165"/>
      <c r="F11" s="165"/>
      <c r="G11" s="165"/>
      <c r="H11" s="165"/>
      <c r="I11" s="165"/>
      <c r="J11" s="165"/>
      <c r="K11" s="165"/>
      <c r="L11" s="8"/>
      <c r="M11" s="8"/>
      <c r="N11" s="8"/>
      <c r="O11" s="8"/>
      <c r="P11" s="8"/>
    </row>
    <row r="12" spans="2:16" ht="12.75">
      <c r="B12" s="165"/>
      <c r="C12" s="165"/>
      <c r="D12" s="165"/>
      <c r="E12" s="165"/>
      <c r="F12" s="165"/>
      <c r="G12" s="165"/>
      <c r="H12" s="165"/>
      <c r="I12" s="165"/>
      <c r="J12" s="165"/>
      <c r="K12" s="165"/>
      <c r="L12" s="8"/>
      <c r="M12" s="8"/>
      <c r="N12" s="8"/>
      <c r="O12" s="8"/>
      <c r="P12" s="8"/>
    </row>
    <row r="13" spans="2:16" ht="12.75">
      <c r="B13" s="165"/>
      <c r="C13" s="165"/>
      <c r="D13" s="165"/>
      <c r="E13" s="165"/>
      <c r="F13" s="165"/>
      <c r="G13" s="165"/>
      <c r="H13" s="165"/>
      <c r="I13" s="165"/>
      <c r="J13" s="165"/>
      <c r="K13" s="165"/>
      <c r="L13" s="8"/>
      <c r="M13" s="8"/>
      <c r="N13" s="8"/>
      <c r="O13" s="8"/>
      <c r="P13" s="8"/>
    </row>
    <row r="14" spans="2:16" ht="12.75">
      <c r="B14" s="165"/>
      <c r="C14" s="165"/>
      <c r="D14" s="165"/>
      <c r="E14" s="165"/>
      <c r="F14" s="165"/>
      <c r="G14" s="165"/>
      <c r="H14" s="165"/>
      <c r="I14" s="165"/>
      <c r="J14" s="165"/>
      <c r="K14" s="165"/>
      <c r="L14" s="8"/>
      <c r="M14" s="8"/>
      <c r="N14" s="8"/>
      <c r="O14" s="8"/>
      <c r="P14" s="8"/>
    </row>
    <row r="15" spans="2:16" ht="12.75">
      <c r="B15" s="165"/>
      <c r="C15" s="165"/>
      <c r="D15" s="165"/>
      <c r="E15" s="165"/>
      <c r="F15" s="165"/>
      <c r="G15" s="165"/>
      <c r="H15" s="165"/>
      <c r="I15" s="165"/>
      <c r="J15" s="165"/>
      <c r="K15" s="165"/>
      <c r="L15" s="8"/>
      <c r="M15" s="8"/>
      <c r="N15" s="8"/>
      <c r="O15" s="8"/>
      <c r="P15" s="8"/>
    </row>
    <row r="16" spans="2:16" ht="12.75">
      <c r="B16" s="165"/>
      <c r="C16" s="165"/>
      <c r="D16" s="165"/>
      <c r="E16" s="165"/>
      <c r="F16" s="165"/>
      <c r="G16" s="165"/>
      <c r="H16" s="165"/>
      <c r="I16" s="165"/>
      <c r="J16" s="165"/>
      <c r="K16" s="165"/>
      <c r="L16" s="8"/>
      <c r="M16" s="8"/>
      <c r="N16" s="8"/>
      <c r="O16" s="8"/>
      <c r="P16" s="8"/>
    </row>
    <row r="17" spans="2:16" ht="12.75">
      <c r="B17" s="165"/>
      <c r="C17" s="165"/>
      <c r="D17" s="165"/>
      <c r="E17" s="165"/>
      <c r="F17" s="165"/>
      <c r="G17" s="165"/>
      <c r="H17" s="165"/>
      <c r="I17" s="165"/>
      <c r="J17" s="165"/>
      <c r="K17" s="165"/>
      <c r="L17" s="8"/>
      <c r="M17" s="8"/>
      <c r="N17" s="8"/>
      <c r="O17" s="8"/>
      <c r="P17" s="8"/>
    </row>
    <row r="18" spans="2:16" ht="12.75">
      <c r="B18" s="165"/>
      <c r="C18" s="165"/>
      <c r="D18" s="165"/>
      <c r="E18" s="165"/>
      <c r="F18" s="165"/>
      <c r="G18" s="165"/>
      <c r="H18" s="165"/>
      <c r="I18" s="165"/>
      <c r="J18" s="165"/>
      <c r="K18" s="165"/>
      <c r="L18" s="8"/>
      <c r="M18" s="8"/>
      <c r="N18" s="8"/>
      <c r="O18" s="8"/>
      <c r="P18" s="8"/>
    </row>
    <row r="19" spans="2:16" ht="12.75">
      <c r="B19" s="165"/>
      <c r="C19" s="165"/>
      <c r="D19" s="165"/>
      <c r="E19" s="165"/>
      <c r="F19" s="165"/>
      <c r="G19" s="165"/>
      <c r="H19" s="165"/>
      <c r="I19" s="165"/>
      <c r="J19" s="165"/>
      <c r="K19" s="165"/>
      <c r="L19" s="8"/>
      <c r="M19" s="8"/>
      <c r="N19" s="8"/>
      <c r="O19" s="8"/>
      <c r="P19" s="8"/>
    </row>
    <row r="20" spans="2:16" ht="12.75">
      <c r="B20" s="165"/>
      <c r="C20" s="165"/>
      <c r="D20" s="165"/>
      <c r="E20" s="165"/>
      <c r="F20" s="165"/>
      <c r="G20" s="165"/>
      <c r="H20" s="165"/>
      <c r="I20" s="165"/>
      <c r="J20" s="165"/>
      <c r="K20" s="165"/>
      <c r="L20" s="8"/>
      <c r="M20" s="8"/>
      <c r="N20" s="8"/>
      <c r="O20" s="8"/>
      <c r="P20" s="8"/>
    </row>
    <row r="21" spans="2:11" ht="12.75">
      <c r="B21" s="166"/>
      <c r="C21" s="166"/>
      <c r="D21" s="166"/>
      <c r="E21" s="166"/>
      <c r="F21" s="166"/>
      <c r="G21" s="166"/>
      <c r="H21" s="166"/>
      <c r="I21" s="166"/>
      <c r="J21" s="166"/>
      <c r="K21" s="166"/>
    </row>
    <row r="22" spans="2:11" ht="12.75">
      <c r="B22" s="10"/>
      <c r="C22" s="10"/>
      <c r="D22" s="10"/>
      <c r="E22" s="10"/>
      <c r="F22" s="10"/>
      <c r="G22" s="10"/>
      <c r="H22" s="10"/>
      <c r="I22" s="10"/>
      <c r="J22" s="10"/>
      <c r="K22" s="10"/>
    </row>
    <row r="23" ht="12.75">
      <c r="C23" s="9" t="s">
        <v>10</v>
      </c>
    </row>
    <row r="41" spans="3:5" ht="12.75">
      <c r="C41" s="167" t="s">
        <v>90</v>
      </c>
      <c r="D41" s="167"/>
      <c r="E41" s="167"/>
    </row>
    <row r="42" spans="3:5" ht="12.75">
      <c r="C42" s="25" t="s">
        <v>2</v>
      </c>
      <c r="D42" s="168" t="s">
        <v>86</v>
      </c>
      <c r="E42" s="168"/>
    </row>
    <row r="43" spans="3:5" ht="12.75">
      <c r="C43" s="25" t="s">
        <v>3</v>
      </c>
      <c r="D43" s="168" t="s">
        <v>87</v>
      </c>
      <c r="E43" s="168"/>
    </row>
    <row r="44" spans="3:5" ht="12.75">
      <c r="C44" s="25" t="s">
        <v>4</v>
      </c>
      <c r="D44" s="168" t="s">
        <v>88</v>
      </c>
      <c r="E44" s="168"/>
    </row>
    <row r="45" spans="3:5" ht="12.75">
      <c r="C45" s="25" t="s">
        <v>5</v>
      </c>
      <c r="D45" s="168" t="s">
        <v>89</v>
      </c>
      <c r="E45" s="168"/>
    </row>
    <row r="48" ht="12.75">
      <c r="C48" s="9" t="s">
        <v>9</v>
      </c>
    </row>
    <row r="73" ht="12.75">
      <c r="C73" t="s">
        <v>91</v>
      </c>
    </row>
    <row r="74" spans="3:4" ht="12.75">
      <c r="C74" t="s">
        <v>2</v>
      </c>
      <c r="D74" t="s">
        <v>92</v>
      </c>
    </row>
    <row r="75" spans="3:4" ht="12.75">
      <c r="C75" t="s">
        <v>3</v>
      </c>
      <c r="D75" t="s">
        <v>94</v>
      </c>
    </row>
    <row r="76" spans="3:4" ht="12.75">
      <c r="C76" t="s">
        <v>6</v>
      </c>
      <c r="D76" t="s">
        <v>93</v>
      </c>
    </row>
    <row r="77" spans="3:4" ht="12.75">
      <c r="C77" t="s">
        <v>4</v>
      </c>
      <c r="D77" t="s">
        <v>95</v>
      </c>
    </row>
    <row r="78" spans="3:4" ht="12.75">
      <c r="C78" t="s">
        <v>5</v>
      </c>
      <c r="D78" t="s">
        <v>96</v>
      </c>
    </row>
    <row r="79" spans="3:4" ht="12.75">
      <c r="C79" t="s">
        <v>7</v>
      </c>
      <c r="D79" t="s">
        <v>97</v>
      </c>
    </row>
    <row r="82" spans="3:8" ht="12.75">
      <c r="C82" s="162" t="s">
        <v>137</v>
      </c>
      <c r="D82" s="163"/>
      <c r="E82" s="163"/>
      <c r="F82" s="163"/>
      <c r="G82" s="163"/>
      <c r="H82" s="62"/>
    </row>
  </sheetData>
  <sheetProtection/>
  <mergeCells count="7">
    <mergeCell ref="C82:G82"/>
    <mergeCell ref="B5:K21"/>
    <mergeCell ref="C41:E41"/>
    <mergeCell ref="D42:E42"/>
    <mergeCell ref="D43:E43"/>
    <mergeCell ref="D44:E44"/>
    <mergeCell ref="D45:E45"/>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L68"/>
  <sheetViews>
    <sheetView zoomScalePageLayoutView="0" workbookViewId="0" topLeftCell="A1">
      <selection activeCell="J7" sqref="J7"/>
    </sheetView>
  </sheetViews>
  <sheetFormatPr defaultColWidth="9.140625" defaultRowHeight="12.75"/>
  <cols>
    <col min="2" max="2" width="18.140625" style="0" customWidth="1"/>
    <col min="3" max="3" width="18.421875" style="0" customWidth="1"/>
    <col min="4" max="4" width="18.140625" style="0" customWidth="1"/>
  </cols>
  <sheetData>
    <row r="2" spans="2:10" ht="12.75">
      <c r="B2" s="172" t="s">
        <v>11</v>
      </c>
      <c r="C2" s="173"/>
      <c r="D2" s="174"/>
      <c r="F2" s="111"/>
      <c r="G2" s="91"/>
      <c r="H2" s="91"/>
      <c r="I2" s="91"/>
      <c r="J2" s="91"/>
    </row>
    <row r="3" spans="6:10" ht="13.5" thickBot="1">
      <c r="F3" s="91"/>
      <c r="G3" s="91"/>
      <c r="H3" s="91"/>
      <c r="I3" s="91"/>
      <c r="J3" s="91"/>
    </row>
    <row r="4" spans="2:4" ht="13.5" thickBot="1">
      <c r="B4" s="1" t="s">
        <v>0</v>
      </c>
      <c r="C4" s="2" t="s">
        <v>1</v>
      </c>
      <c r="D4" s="20" t="s">
        <v>8</v>
      </c>
    </row>
    <row r="5" spans="2:9" ht="12.75">
      <c r="B5" s="169" t="s">
        <v>2</v>
      </c>
      <c r="C5" s="3" t="s">
        <v>2</v>
      </c>
      <c r="D5" s="101">
        <v>0</v>
      </c>
      <c r="F5" s="16" t="s">
        <v>2</v>
      </c>
      <c r="G5" s="17" t="s">
        <v>3</v>
      </c>
      <c r="H5" s="17" t="s">
        <v>4</v>
      </c>
      <c r="I5" s="18" t="s">
        <v>5</v>
      </c>
    </row>
    <row r="6" spans="2:10" ht="13.5" thickBot="1">
      <c r="B6" s="170"/>
      <c r="C6" s="4" t="s">
        <v>3</v>
      </c>
      <c r="D6" s="101">
        <v>1</v>
      </c>
      <c r="F6" s="13">
        <f>D5+D9+D13+D17+D21+D25</f>
        <v>0</v>
      </c>
      <c r="G6" s="14">
        <f>D6+D10+D14+D18+D22+D26</f>
        <v>27</v>
      </c>
      <c r="H6" s="14">
        <f>D11+D7+D15+D19+D23+D27</f>
        <v>508</v>
      </c>
      <c r="I6" s="15">
        <f>D8+D12+D16+D20+D24+D28</f>
        <v>3102</v>
      </c>
      <c r="J6">
        <f>SUM(F6:I6)</f>
        <v>3637</v>
      </c>
    </row>
    <row r="7" spans="2:12" ht="12.75">
      <c r="B7" s="170"/>
      <c r="C7" s="4" t="s">
        <v>4</v>
      </c>
      <c r="D7" s="101">
        <v>9</v>
      </c>
      <c r="L7" s="138"/>
    </row>
    <row r="8" spans="2:4" ht="13.5" thickBot="1">
      <c r="B8" s="171"/>
      <c r="C8" s="5" t="s">
        <v>5</v>
      </c>
      <c r="D8" s="101">
        <v>32</v>
      </c>
    </row>
    <row r="9" spans="2:4" ht="12.75">
      <c r="B9" s="169" t="s">
        <v>3</v>
      </c>
      <c r="C9" s="3" t="s">
        <v>2</v>
      </c>
      <c r="D9" s="101">
        <v>0</v>
      </c>
    </row>
    <row r="10" spans="2:4" ht="12.75">
      <c r="B10" s="170"/>
      <c r="C10" s="4" t="s">
        <v>3</v>
      </c>
      <c r="D10" s="101">
        <v>6</v>
      </c>
    </row>
    <row r="11" spans="2:4" ht="12.75">
      <c r="B11" s="170"/>
      <c r="C11" s="4" t="s">
        <v>4</v>
      </c>
      <c r="D11" s="101">
        <v>23</v>
      </c>
    </row>
    <row r="12" spans="2:4" ht="13.5" thickBot="1">
      <c r="B12" s="171"/>
      <c r="C12" s="5" t="s">
        <v>5</v>
      </c>
      <c r="D12" s="101">
        <v>116</v>
      </c>
    </row>
    <row r="13" spans="2:4" ht="12.75">
      <c r="B13" s="169" t="s">
        <v>6</v>
      </c>
      <c r="C13" s="3" t="s">
        <v>2</v>
      </c>
      <c r="D13" s="102">
        <v>0</v>
      </c>
    </row>
    <row r="14" spans="2:4" ht="12.75">
      <c r="B14" s="170"/>
      <c r="C14" s="4" t="s">
        <v>3</v>
      </c>
      <c r="D14" s="101">
        <v>4</v>
      </c>
    </row>
    <row r="15" spans="2:4" ht="12.75">
      <c r="B15" s="170"/>
      <c r="C15" s="4" t="s">
        <v>4</v>
      </c>
      <c r="D15" s="101">
        <v>92</v>
      </c>
    </row>
    <row r="16" spans="2:4" ht="13.5" thickBot="1">
      <c r="B16" s="171"/>
      <c r="C16" s="5" t="s">
        <v>5</v>
      </c>
      <c r="D16" s="101">
        <v>533</v>
      </c>
    </row>
    <row r="17" spans="2:4" ht="12.75">
      <c r="B17" s="169" t="s">
        <v>4</v>
      </c>
      <c r="C17" s="3" t="s">
        <v>2</v>
      </c>
      <c r="D17" s="103">
        <v>0</v>
      </c>
    </row>
    <row r="18" spans="2:4" ht="12.75">
      <c r="B18" s="170"/>
      <c r="C18" s="4" t="s">
        <v>3</v>
      </c>
      <c r="D18" s="101">
        <v>2</v>
      </c>
    </row>
    <row r="19" spans="2:4" ht="12.75">
      <c r="B19" s="170"/>
      <c r="C19" s="4" t="s">
        <v>4</v>
      </c>
      <c r="D19" s="101">
        <v>10</v>
      </c>
    </row>
    <row r="20" spans="2:4" ht="13.5" thickBot="1">
      <c r="B20" s="171"/>
      <c r="C20" s="5" t="s">
        <v>5</v>
      </c>
      <c r="D20" s="101">
        <v>192</v>
      </c>
    </row>
    <row r="21" spans="2:4" ht="12.75">
      <c r="B21" s="169" t="s">
        <v>5</v>
      </c>
      <c r="C21" s="3" t="s">
        <v>2</v>
      </c>
      <c r="D21" s="102">
        <v>0</v>
      </c>
    </row>
    <row r="22" spans="2:4" ht="12.75">
      <c r="B22" s="170"/>
      <c r="C22" s="4" t="s">
        <v>3</v>
      </c>
      <c r="D22" s="101">
        <v>14</v>
      </c>
    </row>
    <row r="23" spans="2:4" ht="12.75">
      <c r="B23" s="170"/>
      <c r="C23" s="4" t="s">
        <v>4</v>
      </c>
      <c r="D23" s="101">
        <v>358</v>
      </c>
    </row>
    <row r="24" spans="2:4" ht="13.5" thickBot="1">
      <c r="B24" s="171"/>
      <c r="C24" s="5" t="s">
        <v>5</v>
      </c>
      <c r="D24" s="101">
        <v>2106</v>
      </c>
    </row>
    <row r="25" spans="2:4" ht="12.75">
      <c r="B25" s="169" t="s">
        <v>7</v>
      </c>
      <c r="C25" s="3" t="s">
        <v>2</v>
      </c>
      <c r="D25" s="102">
        <v>0</v>
      </c>
    </row>
    <row r="26" spans="2:4" ht="12.75">
      <c r="B26" s="170"/>
      <c r="C26" s="4" t="s">
        <v>3</v>
      </c>
      <c r="D26" s="102">
        <v>0</v>
      </c>
    </row>
    <row r="27" spans="2:4" ht="12.75">
      <c r="B27" s="170"/>
      <c r="C27" s="4" t="s">
        <v>4</v>
      </c>
      <c r="D27" s="101">
        <v>16</v>
      </c>
    </row>
    <row r="28" spans="2:4" ht="13.5" thickBot="1">
      <c r="B28" s="171"/>
      <c r="C28" s="5" t="s">
        <v>5</v>
      </c>
      <c r="D28" s="101">
        <v>123</v>
      </c>
    </row>
    <row r="29" spans="2:4" ht="13.5" thickBot="1">
      <c r="B29" s="11"/>
      <c r="C29" s="12"/>
      <c r="D29" s="25">
        <f>SUM(D5:D28)</f>
        <v>3637</v>
      </c>
    </row>
    <row r="33" ht="13.5" thickBot="1"/>
    <row r="34" spans="2:6" ht="12.75">
      <c r="B34" s="175" t="s">
        <v>110</v>
      </c>
      <c r="C34" s="176"/>
      <c r="D34" s="176"/>
      <c r="E34" s="176"/>
      <c r="F34" s="177"/>
    </row>
    <row r="35" spans="2:6" ht="12.75">
      <c r="B35" s="157"/>
      <c r="C35" s="158"/>
      <c r="D35" s="158"/>
      <c r="E35" s="158"/>
      <c r="F35" s="159"/>
    </row>
    <row r="36" spans="2:6" ht="13.5" thickBot="1">
      <c r="B36" s="160"/>
      <c r="C36" s="161"/>
      <c r="D36" s="161"/>
      <c r="E36" s="161"/>
      <c r="F36" s="178"/>
    </row>
    <row r="38" spans="2:4" ht="12.75">
      <c r="B38" s="167" t="s">
        <v>105</v>
      </c>
      <c r="C38" s="167" t="s">
        <v>106</v>
      </c>
      <c r="D38" s="180"/>
    </row>
    <row r="39" spans="2:5" ht="12.75">
      <c r="B39" s="168"/>
      <c r="C39" s="168"/>
      <c r="D39" s="181"/>
      <c r="E39" s="67"/>
    </row>
    <row r="40" spans="2:5" ht="12.75">
      <c r="B40" s="72"/>
      <c r="C40" s="72"/>
      <c r="D40" s="73" t="s">
        <v>108</v>
      </c>
      <c r="E40" s="20" t="s">
        <v>109</v>
      </c>
    </row>
    <row r="41" spans="2:5" ht="12.75">
      <c r="B41" s="179" t="s">
        <v>2</v>
      </c>
      <c r="C41" s="25" t="s">
        <v>2</v>
      </c>
      <c r="D41" s="101"/>
      <c r="E41" s="68"/>
    </row>
    <row r="42" spans="2:5" ht="12.75">
      <c r="B42" s="179"/>
      <c r="C42" s="25" t="s">
        <v>3</v>
      </c>
      <c r="D42" s="101"/>
      <c r="E42" s="68"/>
    </row>
    <row r="43" spans="2:5" ht="12.75">
      <c r="B43" s="179"/>
      <c r="C43" s="25" t="s">
        <v>4</v>
      </c>
      <c r="D43" s="101">
        <v>6</v>
      </c>
      <c r="E43" s="25">
        <v>592.9493435683929</v>
      </c>
    </row>
    <row r="44" spans="2:5" ht="12.75">
      <c r="B44" s="179"/>
      <c r="C44" s="25" t="s">
        <v>5</v>
      </c>
      <c r="D44" s="101">
        <v>26</v>
      </c>
      <c r="E44" s="25">
        <v>604.582450757523</v>
      </c>
    </row>
    <row r="45" spans="2:5" ht="12.75">
      <c r="B45" s="179" t="s">
        <v>107</v>
      </c>
      <c r="C45" s="25" t="s">
        <v>2</v>
      </c>
      <c r="D45" s="25"/>
      <c r="E45" s="25"/>
    </row>
    <row r="46" spans="2:5" ht="12.75">
      <c r="B46" s="179"/>
      <c r="C46" s="25" t="s">
        <v>3</v>
      </c>
      <c r="D46" s="101">
        <v>2</v>
      </c>
      <c r="E46" s="25">
        <v>608.3057142199723</v>
      </c>
    </row>
    <row r="47" spans="2:5" ht="12.75">
      <c r="B47" s="179"/>
      <c r="C47" s="25" t="s">
        <v>4</v>
      </c>
      <c r="D47" s="25">
        <v>12</v>
      </c>
      <c r="E47" s="25">
        <v>633.1492990645552</v>
      </c>
    </row>
    <row r="48" spans="2:5" ht="12.75">
      <c r="B48" s="179"/>
      <c r="C48" s="25" t="s">
        <v>5</v>
      </c>
      <c r="D48" s="25">
        <v>87</v>
      </c>
      <c r="E48" s="25">
        <v>645.5710914868466</v>
      </c>
    </row>
    <row r="49" spans="2:10" ht="15">
      <c r="B49" s="179" t="s">
        <v>6</v>
      </c>
      <c r="C49" s="63" t="s">
        <v>2</v>
      </c>
      <c r="D49" s="102"/>
      <c r="E49" s="63"/>
      <c r="G49" s="150"/>
      <c r="H49" s="150"/>
      <c r="I49" s="150"/>
      <c r="J49" s="150"/>
    </row>
    <row r="50" spans="2:10" ht="12.75">
      <c r="B50" s="179"/>
      <c r="C50" s="63" t="s">
        <v>3</v>
      </c>
      <c r="D50" s="101">
        <v>2</v>
      </c>
      <c r="E50" s="25">
        <v>685.5508842796513</v>
      </c>
      <c r="G50" s="151"/>
      <c r="H50" s="151"/>
      <c r="I50" s="151"/>
      <c r="J50" s="152"/>
    </row>
    <row r="51" spans="2:10" ht="12.75">
      <c r="B51" s="179"/>
      <c r="C51" s="63" t="s">
        <v>4</v>
      </c>
      <c r="D51" s="101">
        <v>64</v>
      </c>
      <c r="E51" s="25">
        <v>713.5492100568797</v>
      </c>
      <c r="G51" s="151"/>
      <c r="H51" s="151"/>
      <c r="I51" s="151"/>
      <c r="J51" s="152"/>
    </row>
    <row r="52" spans="2:10" ht="12.75">
      <c r="B52" s="182"/>
      <c r="C52" s="64" t="s">
        <v>5</v>
      </c>
      <c r="D52" s="101">
        <v>418</v>
      </c>
      <c r="E52" s="25">
        <v>725.5467934621842</v>
      </c>
      <c r="G52" s="156"/>
      <c r="H52" s="151"/>
      <c r="I52" s="151"/>
      <c r="J52" s="152"/>
    </row>
    <row r="53" spans="2:10" ht="15">
      <c r="B53" s="179" t="s">
        <v>4</v>
      </c>
      <c r="C53" s="65" t="s">
        <v>2</v>
      </c>
      <c r="D53" s="101"/>
      <c r="E53" s="25"/>
      <c r="G53" s="153"/>
      <c r="H53" s="153"/>
      <c r="I53" s="153"/>
      <c r="J53" s="153"/>
    </row>
    <row r="54" spans="2:10" ht="12.75">
      <c r="B54" s="179"/>
      <c r="C54" s="65" t="s">
        <v>3</v>
      </c>
      <c r="D54" s="101">
        <v>1</v>
      </c>
      <c r="E54" s="25">
        <v>762.7960543393303</v>
      </c>
      <c r="G54" s="154"/>
      <c r="H54" s="154"/>
      <c r="I54" s="154"/>
      <c r="J54" s="155"/>
    </row>
    <row r="55" spans="2:10" ht="12.75">
      <c r="B55" s="179"/>
      <c r="C55" s="65" t="s">
        <v>4</v>
      </c>
      <c r="D55" s="101">
        <v>7</v>
      </c>
      <c r="E55" s="25">
        <v>186.91840025924267</v>
      </c>
      <c r="G55" s="154"/>
      <c r="H55" s="154"/>
      <c r="I55" s="154"/>
      <c r="J55" s="155"/>
    </row>
    <row r="56" spans="2:10" ht="12.75">
      <c r="B56" s="179"/>
      <c r="C56" s="65" t="s">
        <v>5</v>
      </c>
      <c r="D56" s="101">
        <v>140</v>
      </c>
      <c r="E56" s="25">
        <v>809.5256544041429</v>
      </c>
      <c r="G56" s="154"/>
      <c r="H56" s="154"/>
      <c r="I56" s="154"/>
      <c r="J56" s="155"/>
    </row>
    <row r="57" spans="2:10" ht="15">
      <c r="B57" s="179" t="s">
        <v>5</v>
      </c>
      <c r="C57" s="63" t="s">
        <v>2</v>
      </c>
      <c r="D57" s="102"/>
      <c r="E57" s="63"/>
      <c r="G57" s="153"/>
      <c r="H57" s="153"/>
      <c r="I57" s="153"/>
      <c r="J57" s="153"/>
    </row>
    <row r="58" spans="2:10" ht="12.75">
      <c r="B58" s="179"/>
      <c r="C58" s="63" t="s">
        <v>3</v>
      </c>
      <c r="D58" s="101">
        <v>10</v>
      </c>
      <c r="E58" s="25">
        <v>859.3525169139292</v>
      </c>
      <c r="G58" s="154"/>
      <c r="H58" s="154"/>
      <c r="I58" s="154"/>
      <c r="J58" s="155"/>
    </row>
    <row r="59" spans="2:10" ht="12.75">
      <c r="B59" s="179"/>
      <c r="C59" s="69" t="s">
        <v>4</v>
      </c>
      <c r="D59" s="101">
        <v>226</v>
      </c>
      <c r="E59" s="25">
        <v>894.4490097896098</v>
      </c>
      <c r="G59" s="154"/>
      <c r="H59" s="154"/>
      <c r="I59" s="154"/>
      <c r="J59" s="155"/>
    </row>
    <row r="60" spans="2:10" ht="15">
      <c r="B60" s="179"/>
      <c r="C60" s="63" t="s">
        <v>5</v>
      </c>
      <c r="D60" s="101">
        <v>1602</v>
      </c>
      <c r="E60" s="25">
        <f>1457873.80223474/D60</f>
        <v>910.0335844161923</v>
      </c>
      <c r="G60" s="153"/>
      <c r="H60" s="153"/>
      <c r="I60" s="153"/>
      <c r="J60" s="153"/>
    </row>
    <row r="61" spans="2:10" ht="12.75">
      <c r="B61" s="179" t="s">
        <v>7</v>
      </c>
      <c r="C61" s="63" t="s">
        <v>2</v>
      </c>
      <c r="D61" s="101"/>
      <c r="E61" s="25"/>
      <c r="G61" s="154"/>
      <c r="H61" s="154"/>
      <c r="I61" s="154"/>
      <c r="J61" s="155"/>
    </row>
    <row r="62" spans="2:10" ht="12.75">
      <c r="B62" s="179"/>
      <c r="C62" s="63" t="s">
        <v>3</v>
      </c>
      <c r="D62" s="102"/>
      <c r="E62" s="63"/>
      <c r="G62" s="154"/>
      <c r="H62" s="154"/>
      <c r="I62" s="154"/>
      <c r="J62" s="155"/>
    </row>
    <row r="63" spans="2:10" ht="12.75">
      <c r="B63" s="179"/>
      <c r="C63" s="63" t="s">
        <v>4</v>
      </c>
      <c r="D63" s="101">
        <v>11</v>
      </c>
      <c r="E63" s="25">
        <v>942</v>
      </c>
      <c r="G63" s="154"/>
      <c r="H63" s="154"/>
      <c r="I63" s="154"/>
      <c r="J63" s="155"/>
    </row>
    <row r="64" spans="2:10" ht="12.75">
      <c r="B64" s="179"/>
      <c r="C64" s="63" t="s">
        <v>5</v>
      </c>
      <c r="D64" s="101">
        <v>99</v>
      </c>
      <c r="E64" s="25">
        <v>1023.1637085008585</v>
      </c>
      <c r="G64" s="151"/>
      <c r="H64" s="151"/>
      <c r="I64" s="151"/>
      <c r="J64" s="151"/>
    </row>
    <row r="65" spans="2:10" ht="12.75">
      <c r="B65" s="66"/>
      <c r="C65" s="66"/>
      <c r="D65" s="67">
        <f>SUM(D41:D64)</f>
        <v>2713</v>
      </c>
      <c r="E65" s="67"/>
      <c r="G65" s="154"/>
      <c r="H65" s="154"/>
      <c r="I65" s="154"/>
      <c r="J65" s="154"/>
    </row>
    <row r="66" spans="2:7" ht="12.75">
      <c r="B66" s="71"/>
      <c r="C66" s="71"/>
      <c r="D66" s="70"/>
      <c r="E66" s="67"/>
      <c r="F66" s="67"/>
      <c r="G66" s="66"/>
    </row>
    <row r="67" spans="2:7" ht="12.75">
      <c r="B67" s="71"/>
      <c r="C67" s="71"/>
      <c r="D67" s="70"/>
      <c r="E67" s="67"/>
      <c r="F67" s="67"/>
      <c r="G67" s="66"/>
    </row>
    <row r="68" spans="2:7" ht="12.75">
      <c r="B68" s="71"/>
      <c r="C68" s="71"/>
      <c r="D68" s="70"/>
      <c r="E68" s="67"/>
      <c r="F68" s="67"/>
      <c r="G68" s="66"/>
    </row>
  </sheetData>
  <sheetProtection/>
  <mergeCells count="17">
    <mergeCell ref="B34:F36"/>
    <mergeCell ref="B57:B60"/>
    <mergeCell ref="B61:B64"/>
    <mergeCell ref="D38:D39"/>
    <mergeCell ref="C38:C39"/>
    <mergeCell ref="B38:B39"/>
    <mergeCell ref="B41:B44"/>
    <mergeCell ref="B45:B48"/>
    <mergeCell ref="B49:B52"/>
    <mergeCell ref="B53:B56"/>
    <mergeCell ref="B21:B24"/>
    <mergeCell ref="B25:B28"/>
    <mergeCell ref="B2:D2"/>
    <mergeCell ref="B5:B8"/>
    <mergeCell ref="B9:B12"/>
    <mergeCell ref="B13:B16"/>
    <mergeCell ref="B17:B2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Q111"/>
  <sheetViews>
    <sheetView zoomScalePageLayoutView="0" workbookViewId="0" topLeftCell="A1">
      <selection activeCell="O85" sqref="O85"/>
    </sheetView>
  </sheetViews>
  <sheetFormatPr defaultColWidth="9.140625" defaultRowHeight="12.75"/>
  <sheetData>
    <row r="1" ht="13.5" thickBot="1"/>
    <row r="2" spans="2:10" ht="12.75">
      <c r="B2" s="183" t="s">
        <v>16</v>
      </c>
      <c r="C2" s="184"/>
      <c r="D2" s="184"/>
      <c r="E2" s="184"/>
      <c r="F2" s="184"/>
      <c r="G2" s="184"/>
      <c r="H2" s="185"/>
      <c r="I2" s="19"/>
      <c r="J2" s="19"/>
    </row>
    <row r="3" spans="2:10" ht="12.75">
      <c r="B3" s="186"/>
      <c r="C3" s="187"/>
      <c r="D3" s="187"/>
      <c r="E3" s="187"/>
      <c r="F3" s="187"/>
      <c r="G3" s="187"/>
      <c r="H3" s="188"/>
      <c r="I3" s="19"/>
      <c r="J3" s="19"/>
    </row>
    <row r="4" spans="2:10" ht="12.75">
      <c r="B4" s="186"/>
      <c r="C4" s="187"/>
      <c r="D4" s="187"/>
      <c r="E4" s="187"/>
      <c r="F4" s="187"/>
      <c r="G4" s="187"/>
      <c r="H4" s="188"/>
      <c r="I4" s="19"/>
      <c r="J4" s="19"/>
    </row>
    <row r="5" spans="2:10" ht="12.75">
      <c r="B5" s="186"/>
      <c r="C5" s="187"/>
      <c r="D5" s="187"/>
      <c r="E5" s="187"/>
      <c r="F5" s="187"/>
      <c r="G5" s="187"/>
      <c r="H5" s="188"/>
      <c r="I5" s="19"/>
      <c r="J5" s="19"/>
    </row>
    <row r="6" spans="2:10" ht="12.75">
      <c r="B6" s="186"/>
      <c r="C6" s="187"/>
      <c r="D6" s="187"/>
      <c r="E6" s="187"/>
      <c r="F6" s="187"/>
      <c r="G6" s="187"/>
      <c r="H6" s="188"/>
      <c r="I6" s="19"/>
      <c r="J6" s="19"/>
    </row>
    <row r="7" spans="2:10" ht="12.75">
      <c r="B7" s="186"/>
      <c r="C7" s="187"/>
      <c r="D7" s="187"/>
      <c r="E7" s="187"/>
      <c r="F7" s="187"/>
      <c r="G7" s="187"/>
      <c r="H7" s="188"/>
      <c r="I7" s="19"/>
      <c r="J7" s="19"/>
    </row>
    <row r="8" spans="2:10" ht="13.5" thickBot="1">
      <c r="B8" s="189"/>
      <c r="C8" s="190"/>
      <c r="D8" s="190"/>
      <c r="E8" s="190"/>
      <c r="F8" s="190"/>
      <c r="G8" s="190"/>
      <c r="H8" s="191"/>
      <c r="I8" s="19"/>
      <c r="J8" s="19"/>
    </row>
    <row r="9" spans="2:10" ht="12.75">
      <c r="B9" s="19"/>
      <c r="C9" s="19"/>
      <c r="D9" s="19"/>
      <c r="E9" s="19"/>
      <c r="F9" s="19"/>
      <c r="G9" s="19"/>
      <c r="H9" s="19"/>
      <c r="I9" s="19"/>
      <c r="J9" s="19"/>
    </row>
    <row r="11" spans="2:11" ht="12.75">
      <c r="B11" s="162" t="s">
        <v>12</v>
      </c>
      <c r="C11" s="162"/>
      <c r="D11" s="162"/>
      <c r="E11" s="162"/>
      <c r="F11" s="162"/>
      <c r="G11" s="162"/>
      <c r="H11" s="162"/>
      <c r="I11" s="162"/>
      <c r="J11" s="162"/>
      <c r="K11" s="163"/>
    </row>
    <row r="14" ht="12.75">
      <c r="B14" s="9" t="s">
        <v>17</v>
      </c>
    </row>
    <row r="34" spans="3:4" ht="12.75">
      <c r="C34" t="s">
        <v>2</v>
      </c>
      <c r="D34" t="s">
        <v>98</v>
      </c>
    </row>
    <row r="35" spans="3:4" ht="12.75">
      <c r="C35" t="s">
        <v>3</v>
      </c>
      <c r="D35" t="s">
        <v>99</v>
      </c>
    </row>
    <row r="36" spans="3:4" ht="12.75">
      <c r="C36" t="s">
        <v>100</v>
      </c>
      <c r="D36" t="s">
        <v>101</v>
      </c>
    </row>
    <row r="37" spans="3:4" ht="12.75">
      <c r="C37" t="s">
        <v>5</v>
      </c>
      <c r="D37" t="s">
        <v>102</v>
      </c>
    </row>
    <row r="38" spans="3:4" ht="12.75">
      <c r="C38" t="s">
        <v>15</v>
      </c>
      <c r="D38" t="s">
        <v>103</v>
      </c>
    </row>
    <row r="41" ht="12.75">
      <c r="B41" s="9" t="s">
        <v>21</v>
      </c>
    </row>
    <row r="50" ht="13.5" thickBot="1"/>
    <row r="51" spans="11:17" ht="12.75">
      <c r="K51" s="201" t="s">
        <v>85</v>
      </c>
      <c r="L51" s="202"/>
      <c r="M51" s="202"/>
      <c r="N51" s="202"/>
      <c r="O51" s="202"/>
      <c r="P51" s="202"/>
      <c r="Q51" s="203"/>
    </row>
    <row r="52" spans="11:17" ht="12.75">
      <c r="K52" s="204"/>
      <c r="L52" s="196"/>
      <c r="M52" s="196"/>
      <c r="N52" s="196"/>
      <c r="O52" s="196"/>
      <c r="P52" s="196"/>
      <c r="Q52" s="205"/>
    </row>
    <row r="53" spans="11:17" ht="13.5" thickBot="1">
      <c r="K53" s="206"/>
      <c r="L53" s="207"/>
      <c r="M53" s="207"/>
      <c r="N53" s="207"/>
      <c r="O53" s="207"/>
      <c r="P53" s="207"/>
      <c r="Q53" s="208"/>
    </row>
    <row r="60" ht="12.75" customHeight="1">
      <c r="B60" s="9" t="s">
        <v>22</v>
      </c>
    </row>
    <row r="79" spans="2:9" ht="12.75">
      <c r="B79" s="192" t="s">
        <v>138</v>
      </c>
      <c r="C79" s="193"/>
      <c r="D79" s="193"/>
      <c r="E79" s="193"/>
      <c r="F79" s="193"/>
      <c r="G79" s="193"/>
      <c r="H79" s="193"/>
      <c r="I79" s="194"/>
    </row>
    <row r="80" spans="2:9" ht="12.75">
      <c r="B80" s="195"/>
      <c r="C80" s="196"/>
      <c r="D80" s="196"/>
      <c r="E80" s="196"/>
      <c r="F80" s="196"/>
      <c r="G80" s="196"/>
      <c r="H80" s="196"/>
      <c r="I80" s="197"/>
    </row>
    <row r="81" spans="2:9" ht="12.75">
      <c r="B81" s="195"/>
      <c r="C81" s="196"/>
      <c r="D81" s="196"/>
      <c r="E81" s="196"/>
      <c r="F81" s="196"/>
      <c r="G81" s="196"/>
      <c r="H81" s="196"/>
      <c r="I81" s="197"/>
    </row>
    <row r="82" spans="2:9" ht="12.75">
      <c r="B82" s="198"/>
      <c r="C82" s="199"/>
      <c r="D82" s="199"/>
      <c r="E82" s="199"/>
      <c r="F82" s="199"/>
      <c r="G82" s="199"/>
      <c r="H82" s="199"/>
      <c r="I82" s="200"/>
    </row>
    <row r="83" spans="2:9" ht="12.75">
      <c r="B83" s="26"/>
      <c r="C83" s="26"/>
      <c r="D83" s="26"/>
      <c r="E83" s="26"/>
      <c r="F83" s="26"/>
      <c r="G83" s="26"/>
      <c r="H83" s="26"/>
      <c r="I83" s="26"/>
    </row>
    <row r="84" spans="2:9" ht="12.75">
      <c r="B84" s="26"/>
      <c r="C84" s="26"/>
      <c r="D84" s="26"/>
      <c r="E84" s="26"/>
      <c r="F84" s="26"/>
      <c r="G84" s="26"/>
      <c r="H84" s="26"/>
      <c r="I84" s="26"/>
    </row>
    <row r="85" spans="2:6" ht="12.75">
      <c r="B85" s="162" t="s">
        <v>140</v>
      </c>
      <c r="C85" s="163"/>
      <c r="D85" s="163"/>
      <c r="E85" s="163"/>
      <c r="F85" s="163"/>
    </row>
    <row r="111" ht="12.75">
      <c r="L111" s="91"/>
    </row>
  </sheetData>
  <sheetProtection/>
  <mergeCells count="5">
    <mergeCell ref="B2:H8"/>
    <mergeCell ref="B11:K11"/>
    <mergeCell ref="B85:F85"/>
    <mergeCell ref="B79:I82"/>
    <mergeCell ref="K51:Q53"/>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I76"/>
  <sheetViews>
    <sheetView zoomScalePageLayoutView="0" workbookViewId="0" topLeftCell="A105">
      <selection activeCell="G131" sqref="G131"/>
    </sheetView>
  </sheetViews>
  <sheetFormatPr defaultColWidth="9.140625" defaultRowHeight="12.75"/>
  <cols>
    <col min="12" max="13" width="9.140625" style="91" customWidth="1"/>
  </cols>
  <sheetData>
    <row r="2" spans="2:9" ht="12.75">
      <c r="B2" s="162" t="s">
        <v>23</v>
      </c>
      <c r="C2" s="162"/>
      <c r="D2" s="162"/>
      <c r="E2" s="162"/>
      <c r="F2" s="162"/>
      <c r="G2" s="162"/>
      <c r="H2" s="162"/>
      <c r="I2" s="162"/>
    </row>
    <row r="3" ht="13.5" thickBot="1"/>
    <row r="4" spans="2:8" ht="12.75">
      <c r="B4" s="209" t="s">
        <v>33</v>
      </c>
      <c r="C4" s="210"/>
      <c r="D4" s="210"/>
      <c r="E4" s="210"/>
      <c r="F4" s="210"/>
      <c r="G4" s="210"/>
      <c r="H4" s="211"/>
    </row>
    <row r="5" spans="2:8" ht="12.75">
      <c r="B5" s="212"/>
      <c r="C5" s="213"/>
      <c r="D5" s="213"/>
      <c r="E5" s="213"/>
      <c r="F5" s="213"/>
      <c r="G5" s="213"/>
      <c r="H5" s="214"/>
    </row>
    <row r="6" spans="2:8" ht="12.75">
      <c r="B6" s="212"/>
      <c r="C6" s="213"/>
      <c r="D6" s="213"/>
      <c r="E6" s="213"/>
      <c r="F6" s="213"/>
      <c r="G6" s="213"/>
      <c r="H6" s="214"/>
    </row>
    <row r="7" spans="2:8" ht="12.75">
      <c r="B7" s="212"/>
      <c r="C7" s="213"/>
      <c r="D7" s="213"/>
      <c r="E7" s="213"/>
      <c r="F7" s="213"/>
      <c r="G7" s="213"/>
      <c r="H7" s="214"/>
    </row>
    <row r="8" spans="2:8" ht="12.75">
      <c r="B8" s="212"/>
      <c r="C8" s="213"/>
      <c r="D8" s="213"/>
      <c r="E8" s="213"/>
      <c r="F8" s="213"/>
      <c r="G8" s="213"/>
      <c r="H8" s="214"/>
    </row>
    <row r="9" spans="2:8" ht="12.75">
      <c r="B9" s="212"/>
      <c r="C9" s="213"/>
      <c r="D9" s="213"/>
      <c r="E9" s="213"/>
      <c r="F9" s="213"/>
      <c r="G9" s="213"/>
      <c r="H9" s="214"/>
    </row>
    <row r="10" spans="2:8" ht="13.5" thickBot="1">
      <c r="B10" s="215"/>
      <c r="C10" s="216"/>
      <c r="D10" s="216"/>
      <c r="E10" s="216"/>
      <c r="F10" s="216"/>
      <c r="G10" s="216"/>
      <c r="H10" s="217"/>
    </row>
    <row r="13" spans="2:9" ht="12.75">
      <c r="B13" s="9" t="s">
        <v>24</v>
      </c>
      <c r="I13" s="27"/>
    </row>
    <row r="32" ht="12.75">
      <c r="B32" s="9" t="s">
        <v>25</v>
      </c>
    </row>
    <row r="51" ht="12.75">
      <c r="B51" s="9" t="s">
        <v>26</v>
      </c>
    </row>
    <row r="70" spans="2:9" ht="12.75">
      <c r="B70" s="218" t="s">
        <v>30</v>
      </c>
      <c r="C70" s="193"/>
      <c r="D70" s="193"/>
      <c r="E70" s="193"/>
      <c r="F70" s="193"/>
      <c r="G70" s="193"/>
      <c r="H70" s="193"/>
      <c r="I70" s="194"/>
    </row>
    <row r="71" spans="2:9" ht="12.75">
      <c r="B71" s="195"/>
      <c r="C71" s="196"/>
      <c r="D71" s="196"/>
      <c r="E71" s="196"/>
      <c r="F71" s="196"/>
      <c r="G71" s="196"/>
      <c r="H71" s="196"/>
      <c r="I71" s="197"/>
    </row>
    <row r="72" spans="2:9" ht="12.75">
      <c r="B72" s="195"/>
      <c r="C72" s="196"/>
      <c r="D72" s="196"/>
      <c r="E72" s="196"/>
      <c r="F72" s="196"/>
      <c r="G72" s="196"/>
      <c r="H72" s="196"/>
      <c r="I72" s="197"/>
    </row>
    <row r="73" spans="2:9" ht="12.75">
      <c r="B73" s="198"/>
      <c r="C73" s="199"/>
      <c r="D73" s="199"/>
      <c r="E73" s="199"/>
      <c r="F73" s="199"/>
      <c r="G73" s="199"/>
      <c r="H73" s="199"/>
      <c r="I73" s="200"/>
    </row>
    <row r="76" spans="2:8" ht="12.75">
      <c r="B76" s="219" t="s">
        <v>135</v>
      </c>
      <c r="C76" s="219"/>
      <c r="D76" s="219"/>
      <c r="E76" s="219"/>
      <c r="F76" s="219"/>
      <c r="H76" s="104"/>
    </row>
  </sheetData>
  <sheetProtection/>
  <mergeCells count="4">
    <mergeCell ref="B2:I2"/>
    <mergeCell ref="B4:H10"/>
    <mergeCell ref="B70:I73"/>
    <mergeCell ref="B76:F76"/>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2:I81"/>
  <sheetViews>
    <sheetView zoomScalePageLayoutView="0" workbookViewId="0" topLeftCell="A40">
      <selection activeCell="G81" sqref="G81"/>
    </sheetView>
  </sheetViews>
  <sheetFormatPr defaultColWidth="9.140625" defaultRowHeight="12.75"/>
  <cols>
    <col min="2" max="2" width="10.140625" style="0" customWidth="1"/>
  </cols>
  <sheetData>
    <row r="2" spans="2:9" ht="12.75">
      <c r="B2" s="162" t="s">
        <v>29</v>
      </c>
      <c r="C2" s="162"/>
      <c r="D2" s="162"/>
      <c r="E2" s="162"/>
      <c r="F2" s="162"/>
      <c r="G2" s="162"/>
      <c r="H2" s="162"/>
      <c r="I2" s="162"/>
    </row>
    <row r="3" ht="13.5" thickBot="1"/>
    <row r="4" spans="2:8" ht="12.75">
      <c r="B4" s="209" t="s">
        <v>32</v>
      </c>
      <c r="C4" s="210"/>
      <c r="D4" s="210"/>
      <c r="E4" s="210"/>
      <c r="F4" s="210"/>
      <c r="G4" s="210"/>
      <c r="H4" s="211"/>
    </row>
    <row r="5" spans="2:8" ht="12.75">
      <c r="B5" s="212"/>
      <c r="C5" s="213"/>
      <c r="D5" s="213"/>
      <c r="E5" s="213"/>
      <c r="F5" s="213"/>
      <c r="G5" s="213"/>
      <c r="H5" s="214"/>
    </row>
    <row r="6" spans="2:8" ht="12.75">
      <c r="B6" s="212"/>
      <c r="C6" s="213"/>
      <c r="D6" s="213"/>
      <c r="E6" s="213"/>
      <c r="F6" s="213"/>
      <c r="G6" s="213"/>
      <c r="H6" s="214"/>
    </row>
    <row r="7" spans="2:8" ht="12.75">
      <c r="B7" s="212"/>
      <c r="C7" s="213"/>
      <c r="D7" s="213"/>
      <c r="E7" s="213"/>
      <c r="F7" s="213"/>
      <c r="G7" s="213"/>
      <c r="H7" s="214"/>
    </row>
    <row r="8" spans="2:8" ht="12.75">
      <c r="B8" s="212"/>
      <c r="C8" s="213"/>
      <c r="D8" s="213"/>
      <c r="E8" s="213"/>
      <c r="F8" s="213"/>
      <c r="G8" s="213"/>
      <c r="H8" s="214"/>
    </row>
    <row r="9" spans="2:8" ht="12.75">
      <c r="B9" s="212"/>
      <c r="C9" s="213"/>
      <c r="D9" s="213"/>
      <c r="E9" s="213"/>
      <c r="F9" s="213"/>
      <c r="G9" s="213"/>
      <c r="H9" s="214"/>
    </row>
    <row r="10" spans="2:8" ht="13.5" thickBot="1">
      <c r="B10" s="215"/>
      <c r="C10" s="216"/>
      <c r="D10" s="216"/>
      <c r="E10" s="216"/>
      <c r="F10" s="216"/>
      <c r="G10" s="216"/>
      <c r="H10" s="217"/>
    </row>
    <row r="14" ht="12.75">
      <c r="B14" s="9" t="s">
        <v>34</v>
      </c>
    </row>
    <row r="35" ht="12.75">
      <c r="B35" s="9" t="s">
        <v>35</v>
      </c>
    </row>
    <row r="55" ht="12.75">
      <c r="B55" s="9" t="s">
        <v>36</v>
      </c>
    </row>
    <row r="75" spans="2:9" ht="12.75">
      <c r="B75" s="218" t="s">
        <v>37</v>
      </c>
      <c r="C75" s="193"/>
      <c r="D75" s="193"/>
      <c r="E75" s="193"/>
      <c r="F75" s="193"/>
      <c r="G75" s="193"/>
      <c r="H75" s="193"/>
      <c r="I75" s="194"/>
    </row>
    <row r="76" spans="2:9" ht="12.75">
      <c r="B76" s="195"/>
      <c r="C76" s="196"/>
      <c r="D76" s="196"/>
      <c r="E76" s="196"/>
      <c r="F76" s="196"/>
      <c r="G76" s="196"/>
      <c r="H76" s="196"/>
      <c r="I76" s="197"/>
    </row>
    <row r="77" spans="2:9" ht="12.75">
      <c r="B77" s="195"/>
      <c r="C77" s="196"/>
      <c r="D77" s="196"/>
      <c r="E77" s="196"/>
      <c r="F77" s="196"/>
      <c r="G77" s="196"/>
      <c r="H77" s="196"/>
      <c r="I77" s="197"/>
    </row>
    <row r="78" spans="2:9" ht="12.75">
      <c r="B78" s="198"/>
      <c r="C78" s="199"/>
      <c r="D78" s="199"/>
      <c r="E78" s="199"/>
      <c r="F78" s="199"/>
      <c r="G78" s="199"/>
      <c r="H78" s="199"/>
      <c r="I78" s="200"/>
    </row>
    <row r="81" spans="2:6" ht="12.75">
      <c r="B81" s="162" t="s">
        <v>136</v>
      </c>
      <c r="C81" s="163"/>
      <c r="D81" s="163"/>
      <c r="E81" s="163"/>
      <c r="F81" s="163"/>
    </row>
  </sheetData>
  <sheetProtection/>
  <mergeCells count="4">
    <mergeCell ref="B2:I2"/>
    <mergeCell ref="B4:H10"/>
    <mergeCell ref="B75:I78"/>
    <mergeCell ref="B81:F81"/>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AD100"/>
  <sheetViews>
    <sheetView zoomScalePageLayoutView="0" workbookViewId="0" topLeftCell="O60">
      <selection activeCell="Q16" sqref="Q16"/>
    </sheetView>
  </sheetViews>
  <sheetFormatPr defaultColWidth="9.140625" defaultRowHeight="12.75"/>
  <cols>
    <col min="1" max="1" width="9.140625" style="91" customWidth="1"/>
    <col min="3" max="3" width="13.421875" style="0" customWidth="1"/>
    <col min="5" max="5" width="13.421875" style="0" customWidth="1"/>
    <col min="6" max="6" width="13.00390625" style="0" customWidth="1"/>
    <col min="7" max="7" width="13.8515625" style="0" bestFit="1" customWidth="1"/>
    <col min="10" max="10" width="13.140625" style="0" customWidth="1"/>
    <col min="14" max="14" width="13.421875" style="0" customWidth="1"/>
    <col min="19" max="19" width="12.421875" style="0" customWidth="1"/>
    <col min="24" max="24" width="14.7109375" style="0" customWidth="1"/>
    <col min="27" max="27" width="10.00390625" style="0" bestFit="1" customWidth="1"/>
  </cols>
  <sheetData>
    <row r="1" spans="1:15" ht="12.75">
      <c r="A1" s="236" t="s">
        <v>12</v>
      </c>
      <c r="B1" s="236"/>
      <c r="C1" s="236"/>
      <c r="D1" s="236"/>
      <c r="E1" s="236"/>
      <c r="F1" s="236"/>
      <c r="G1" s="236"/>
      <c r="H1" s="236"/>
      <c r="I1" s="236"/>
      <c r="J1" s="236"/>
      <c r="K1" s="239"/>
      <c r="O1" s="8"/>
    </row>
    <row r="2" ht="12.75">
      <c r="J2" s="138"/>
    </row>
    <row r="3" spans="15:16" ht="12.75">
      <c r="O3" s="76"/>
      <c r="P3" s="9" t="s">
        <v>120</v>
      </c>
    </row>
    <row r="4" spans="2:15" ht="13.5" thickBot="1">
      <c r="B4" s="237" t="s">
        <v>1</v>
      </c>
      <c r="C4" s="237"/>
      <c r="D4" s="20" t="s">
        <v>2</v>
      </c>
      <c r="E4" s="20" t="s">
        <v>3</v>
      </c>
      <c r="F4" s="20" t="s">
        <v>4</v>
      </c>
      <c r="G4" s="20" t="s">
        <v>5</v>
      </c>
      <c r="H4" s="20" t="s">
        <v>15</v>
      </c>
      <c r="I4" s="24"/>
      <c r="O4" s="76"/>
    </row>
    <row r="5" spans="2:23" ht="13.5" thickBot="1">
      <c r="B5" s="231" t="s">
        <v>13</v>
      </c>
      <c r="C5" s="231"/>
      <c r="D5" s="6"/>
      <c r="E5" s="6"/>
      <c r="F5" s="6"/>
      <c r="G5" s="6"/>
      <c r="H5" s="75">
        <v>20</v>
      </c>
      <c r="I5" s="58">
        <f>SUM(D5:H5)</f>
        <v>20</v>
      </c>
      <c r="O5" s="76"/>
      <c r="P5" s="105" t="s">
        <v>1</v>
      </c>
      <c r="Q5" s="220" t="s">
        <v>113</v>
      </c>
      <c r="R5" s="221"/>
      <c r="T5" s="76"/>
      <c r="U5" s="106" t="s">
        <v>116</v>
      </c>
      <c r="V5" s="220" t="s">
        <v>113</v>
      </c>
      <c r="W5" s="221"/>
    </row>
    <row r="6" spans="2:23" ht="26.25" thickBot="1">
      <c r="B6" s="231" t="s">
        <v>14</v>
      </c>
      <c r="C6" s="231"/>
      <c r="D6" s="6"/>
      <c r="E6" s="6"/>
      <c r="F6" s="6"/>
      <c r="G6" s="6">
        <v>2</v>
      </c>
      <c r="H6" s="75">
        <v>7</v>
      </c>
      <c r="I6" s="58">
        <f>SUM(D6:H6)</f>
        <v>9</v>
      </c>
      <c r="J6" s="58">
        <f>SUM(I5:I6)</f>
        <v>29</v>
      </c>
      <c r="O6" s="76"/>
      <c r="P6" s="77"/>
      <c r="Q6" s="78" t="s">
        <v>132</v>
      </c>
      <c r="R6" s="79" t="s">
        <v>108</v>
      </c>
      <c r="T6" s="76"/>
      <c r="U6" s="77"/>
      <c r="V6" s="78" t="s">
        <v>117</v>
      </c>
      <c r="W6" s="79" t="s">
        <v>108</v>
      </c>
    </row>
    <row r="7" spans="15:23" ht="13.5" thickBot="1">
      <c r="O7" s="222" t="s">
        <v>114</v>
      </c>
      <c r="P7" s="80" t="s">
        <v>2</v>
      </c>
      <c r="Q7" s="81"/>
      <c r="R7" s="82"/>
      <c r="T7" s="222" t="s">
        <v>119</v>
      </c>
      <c r="U7" s="92" t="s">
        <v>134</v>
      </c>
      <c r="V7" s="90"/>
      <c r="W7" s="85"/>
    </row>
    <row r="8" spans="2:23" ht="24">
      <c r="B8" s="238" t="s">
        <v>38</v>
      </c>
      <c r="C8" s="238"/>
      <c r="D8" s="20" t="s">
        <v>104</v>
      </c>
      <c r="E8" s="20" t="s">
        <v>121</v>
      </c>
      <c r="F8" s="20" t="s">
        <v>18</v>
      </c>
      <c r="G8" s="56"/>
      <c r="H8" s="26"/>
      <c r="I8" s="26"/>
      <c r="J8" s="26"/>
      <c r="K8" s="26"/>
      <c r="L8" s="26"/>
      <c r="O8" s="223"/>
      <c r="P8" s="83" t="s">
        <v>3</v>
      </c>
      <c r="Q8" s="84"/>
      <c r="R8" s="85"/>
      <c r="T8" s="223"/>
      <c r="U8" s="93" t="s">
        <v>121</v>
      </c>
      <c r="V8" s="90"/>
      <c r="W8" s="85"/>
    </row>
    <row r="9" spans="2:23" ht="13.5" thickBot="1">
      <c r="B9" s="231" t="s">
        <v>19</v>
      </c>
      <c r="C9" s="231"/>
      <c r="D9" s="6"/>
      <c r="E9" s="6"/>
      <c r="F9" s="54">
        <v>20</v>
      </c>
      <c r="G9" s="57">
        <f>SUM(D9:F9)</f>
        <v>20</v>
      </c>
      <c r="H9" s="96"/>
      <c r="I9" s="96"/>
      <c r="J9" s="26"/>
      <c r="K9" s="26"/>
      <c r="L9" s="26"/>
      <c r="O9" s="223"/>
      <c r="P9" s="83" t="s">
        <v>4</v>
      </c>
      <c r="Q9" s="84"/>
      <c r="R9" s="85"/>
      <c r="T9" s="224"/>
      <c r="U9" s="94" t="s">
        <v>18</v>
      </c>
      <c r="V9" s="90">
        <v>1484.5799210998202</v>
      </c>
      <c r="W9" s="120">
        <v>2</v>
      </c>
    </row>
    <row r="10" spans="2:23" ht="13.5" thickBot="1">
      <c r="B10" s="231" t="s">
        <v>20</v>
      </c>
      <c r="C10" s="231"/>
      <c r="D10" s="6"/>
      <c r="E10" s="6"/>
      <c r="F10" s="54">
        <v>9</v>
      </c>
      <c r="G10" s="57">
        <f>SUM(D10:F10)</f>
        <v>9</v>
      </c>
      <c r="H10" s="97">
        <f>SUM(G9:G10)</f>
        <v>29</v>
      </c>
      <c r="I10" s="96"/>
      <c r="J10" s="26"/>
      <c r="K10" s="26"/>
      <c r="L10" s="26"/>
      <c r="O10" s="223"/>
      <c r="P10" s="83" t="s">
        <v>5</v>
      </c>
      <c r="Q10" s="86"/>
      <c r="R10" s="121"/>
      <c r="T10" s="222" t="s">
        <v>115</v>
      </c>
      <c r="U10" s="92" t="s">
        <v>134</v>
      </c>
      <c r="V10" s="90"/>
      <c r="W10" s="85"/>
    </row>
    <row r="11" spans="7:23" ht="24.75" thickBot="1">
      <c r="G11" s="27"/>
      <c r="H11" s="27"/>
      <c r="I11" s="27"/>
      <c r="O11" s="224"/>
      <c r="P11" s="83" t="s">
        <v>15</v>
      </c>
      <c r="Q11" s="88">
        <v>2259.55441048035</v>
      </c>
      <c r="R11" s="15">
        <v>2</v>
      </c>
      <c r="T11" s="223"/>
      <c r="U11" s="93" t="s">
        <v>121</v>
      </c>
      <c r="V11" s="90"/>
      <c r="W11" s="85"/>
    </row>
    <row r="12" spans="2:23" ht="13.5" thickBot="1">
      <c r="B12" s="234" t="s">
        <v>39</v>
      </c>
      <c r="C12" s="235"/>
      <c r="D12" s="20" t="s">
        <v>122</v>
      </c>
      <c r="E12" s="20" t="s">
        <v>123</v>
      </c>
      <c r="F12" s="20" t="s">
        <v>124</v>
      </c>
      <c r="G12" s="21" t="s">
        <v>27</v>
      </c>
      <c r="H12" s="23"/>
      <c r="I12" s="27"/>
      <c r="O12" s="222" t="s">
        <v>133</v>
      </c>
      <c r="P12" s="80" t="s">
        <v>2</v>
      </c>
      <c r="Q12" s="81"/>
      <c r="R12" s="82"/>
      <c r="T12" s="224"/>
      <c r="U12" s="94" t="s">
        <v>18</v>
      </c>
      <c r="V12" s="90">
        <v>3142.36083299462</v>
      </c>
      <c r="W12" s="85">
        <v>15</v>
      </c>
    </row>
    <row r="13" spans="2:21" ht="13.5" thickBot="1">
      <c r="B13" s="231" t="s">
        <v>19</v>
      </c>
      <c r="C13" s="231"/>
      <c r="D13" s="22">
        <v>3</v>
      </c>
      <c r="E13" s="22">
        <v>1</v>
      </c>
      <c r="F13" s="22">
        <v>12</v>
      </c>
      <c r="G13" s="61">
        <v>4</v>
      </c>
      <c r="H13" s="98">
        <f>SUM(D13:G13)</f>
        <v>20</v>
      </c>
      <c r="I13" s="27"/>
      <c r="O13" s="223"/>
      <c r="P13" s="83" t="s">
        <v>3</v>
      </c>
      <c r="Q13" s="84"/>
      <c r="R13" s="85"/>
      <c r="U13" s="95"/>
    </row>
    <row r="14" spans="2:18" ht="13.5" thickBot="1">
      <c r="B14" s="231" t="s">
        <v>20</v>
      </c>
      <c r="C14" s="231"/>
      <c r="D14" s="22">
        <v>7</v>
      </c>
      <c r="E14" s="22">
        <v>2</v>
      </c>
      <c r="F14" s="22"/>
      <c r="G14" s="55"/>
      <c r="H14" s="99">
        <f>SUM(D14:G14)</f>
        <v>9</v>
      </c>
      <c r="I14" s="100">
        <f>SUM(H13:H14)</f>
        <v>29</v>
      </c>
      <c r="O14" s="223"/>
      <c r="P14" s="83" t="s">
        <v>4</v>
      </c>
      <c r="Q14" s="84"/>
      <c r="R14" s="85"/>
    </row>
    <row r="15" spans="2:18" ht="12.75">
      <c r="B15" s="91"/>
      <c r="C15" s="91"/>
      <c r="D15" s="91"/>
      <c r="E15" s="91"/>
      <c r="F15" s="91"/>
      <c r="G15" s="91"/>
      <c r="H15" s="91"/>
      <c r="O15" s="223"/>
      <c r="P15" s="83" t="s">
        <v>5</v>
      </c>
      <c r="Q15" s="84"/>
      <c r="R15" s="85"/>
    </row>
    <row r="16" spans="1:18" ht="13.5" thickBot="1">
      <c r="A16" s="236" t="s">
        <v>23</v>
      </c>
      <c r="B16" s="236"/>
      <c r="C16" s="236"/>
      <c r="D16" s="236"/>
      <c r="E16" s="236"/>
      <c r="F16" s="236"/>
      <c r="G16" s="236"/>
      <c r="H16" s="236"/>
      <c r="I16" s="7"/>
      <c r="O16" s="224"/>
      <c r="P16" s="89" t="s">
        <v>15</v>
      </c>
      <c r="Q16" s="88">
        <v>1641.9428716157206</v>
      </c>
      <c r="R16" s="15">
        <v>15</v>
      </c>
    </row>
    <row r="17" spans="2:30" ht="12.75">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row>
    <row r="18" spans="2:30" ht="13.5" thickBot="1">
      <c r="B18" s="237" t="s">
        <v>50</v>
      </c>
      <c r="C18" s="237"/>
      <c r="D18" s="21" t="s">
        <v>2</v>
      </c>
      <c r="E18" s="21" t="s">
        <v>3</v>
      </c>
      <c r="F18" s="21" t="s">
        <v>4</v>
      </c>
      <c r="G18" s="21" t="s">
        <v>5</v>
      </c>
      <c r="H18" s="21" t="s">
        <v>15</v>
      </c>
      <c r="I18" s="109"/>
      <c r="J18" s="91"/>
      <c r="K18" s="109"/>
      <c r="L18" s="109"/>
      <c r="M18" s="109"/>
      <c r="N18" s="109"/>
      <c r="O18" s="110"/>
      <c r="P18" s="111" t="s">
        <v>120</v>
      </c>
      <c r="Q18" s="91"/>
      <c r="R18" s="91"/>
      <c r="S18" s="91"/>
      <c r="T18" s="111" t="s">
        <v>112</v>
      </c>
      <c r="U18" s="91"/>
      <c r="V18" s="91"/>
      <c r="W18" s="91"/>
      <c r="X18" s="91"/>
      <c r="Y18" s="112"/>
      <c r="Z18" s="91"/>
      <c r="AA18" s="91"/>
      <c r="AB18" s="91"/>
      <c r="AC18" s="91"/>
      <c r="AD18" s="91"/>
    </row>
    <row r="19" spans="2:30" ht="13.5" thickBot="1">
      <c r="B19" s="240" t="s">
        <v>13</v>
      </c>
      <c r="C19" s="240"/>
      <c r="D19" s="74"/>
      <c r="E19" s="74"/>
      <c r="F19" s="74">
        <v>2</v>
      </c>
      <c r="G19" s="74">
        <v>1</v>
      </c>
      <c r="H19" s="75">
        <v>55</v>
      </c>
      <c r="I19" s="114">
        <f>SUM(E19:H19)</f>
        <v>58</v>
      </c>
      <c r="J19" s="115"/>
      <c r="K19" s="91"/>
      <c r="L19" s="91"/>
      <c r="M19" s="91"/>
      <c r="N19" s="115"/>
      <c r="O19" s="110"/>
      <c r="P19" s="91"/>
      <c r="Q19" s="91"/>
      <c r="R19" s="91"/>
      <c r="S19" s="91"/>
      <c r="T19" s="91"/>
      <c r="U19" s="91"/>
      <c r="V19" s="91"/>
      <c r="W19" s="91"/>
      <c r="X19" s="91"/>
      <c r="Y19" s="112"/>
      <c r="Z19" s="91"/>
      <c r="AA19" s="91"/>
      <c r="AB19" s="91"/>
      <c r="AC19" s="91"/>
      <c r="AD19" s="91"/>
    </row>
    <row r="20" spans="2:30" ht="13.5" thickBot="1">
      <c r="B20" s="240" t="s">
        <v>14</v>
      </c>
      <c r="C20" s="240"/>
      <c r="D20" s="74"/>
      <c r="E20" s="74"/>
      <c r="F20" s="74">
        <v>44</v>
      </c>
      <c r="G20" s="74">
        <v>147</v>
      </c>
      <c r="H20" s="75">
        <v>486</v>
      </c>
      <c r="I20" s="116">
        <f>SUM(D20:H20)</f>
        <v>677</v>
      </c>
      <c r="J20" s="108">
        <f>SUM(I19+I20)</f>
        <v>735</v>
      </c>
      <c r="K20" s="91"/>
      <c r="L20" s="149"/>
      <c r="M20" s="91"/>
      <c r="N20" s="115"/>
      <c r="O20" s="110"/>
      <c r="P20" s="147" t="s">
        <v>1</v>
      </c>
      <c r="Q20" s="228" t="s">
        <v>113</v>
      </c>
      <c r="R20" s="229"/>
      <c r="S20" s="91"/>
      <c r="T20" s="110"/>
      <c r="U20" s="147" t="s">
        <v>1</v>
      </c>
      <c r="V20" s="228" t="s">
        <v>113</v>
      </c>
      <c r="W20" s="229"/>
      <c r="X20" s="91"/>
      <c r="Y20" s="110"/>
      <c r="Z20" s="147" t="s">
        <v>1</v>
      </c>
      <c r="AA20" s="228" t="s">
        <v>113</v>
      </c>
      <c r="AB20" s="229"/>
      <c r="AC20" s="91"/>
      <c r="AD20" s="91"/>
    </row>
    <row r="21" spans="2:30" ht="13.5" thickBot="1">
      <c r="B21" s="91"/>
      <c r="C21" s="91"/>
      <c r="D21" s="91"/>
      <c r="E21" s="91"/>
      <c r="F21" s="91"/>
      <c r="G21" s="91"/>
      <c r="H21" s="91"/>
      <c r="I21" s="115"/>
      <c r="J21" s="115"/>
      <c r="K21" s="91"/>
      <c r="L21" s="91"/>
      <c r="N21" s="91"/>
      <c r="O21" s="110"/>
      <c r="P21" s="117"/>
      <c r="Q21" s="144" t="s">
        <v>132</v>
      </c>
      <c r="R21" s="79" t="s">
        <v>108</v>
      </c>
      <c r="S21" s="91"/>
      <c r="T21" s="110"/>
      <c r="U21" s="117"/>
      <c r="V21" s="144" t="s">
        <v>109</v>
      </c>
      <c r="W21" s="79" t="s">
        <v>108</v>
      </c>
      <c r="X21" s="91"/>
      <c r="Y21" s="110"/>
      <c r="Z21" s="117"/>
      <c r="AA21" s="118" t="s">
        <v>109</v>
      </c>
      <c r="AB21" s="79" t="s">
        <v>108</v>
      </c>
      <c r="AC21" s="91"/>
      <c r="AD21" s="91"/>
    </row>
    <row r="22" spans="2:30" ht="13.5" thickBot="1">
      <c r="B22" s="241" t="s">
        <v>46</v>
      </c>
      <c r="C22" s="241"/>
      <c r="D22" s="21" t="s">
        <v>2</v>
      </c>
      <c r="E22" s="21" t="s">
        <v>3</v>
      </c>
      <c r="F22" s="21" t="s">
        <v>4</v>
      </c>
      <c r="G22" s="21" t="s">
        <v>5</v>
      </c>
      <c r="H22" s="21" t="s">
        <v>15</v>
      </c>
      <c r="I22" s="109"/>
      <c r="J22" s="115"/>
      <c r="K22" s="91"/>
      <c r="L22" s="91"/>
      <c r="M22" s="91"/>
      <c r="N22" s="91"/>
      <c r="O22" s="225" t="s">
        <v>114</v>
      </c>
      <c r="P22" s="80" t="s">
        <v>2</v>
      </c>
      <c r="Q22" s="145"/>
      <c r="R22" s="119"/>
      <c r="S22" s="91"/>
      <c r="T22" s="225" t="s">
        <v>114</v>
      </c>
      <c r="U22" s="80" t="s">
        <v>2</v>
      </c>
      <c r="V22" s="145"/>
      <c r="W22" s="119"/>
      <c r="X22" s="91"/>
      <c r="Y22" s="225" t="s">
        <v>114</v>
      </c>
      <c r="Z22" s="80" t="s">
        <v>2</v>
      </c>
      <c r="AA22" s="145">
        <v>0</v>
      </c>
      <c r="AB22" s="119">
        <f>R22+W22</f>
        <v>0</v>
      </c>
      <c r="AC22" s="91"/>
      <c r="AD22" s="91"/>
    </row>
    <row r="23" spans="2:30" ht="12.75">
      <c r="B23" s="240" t="s">
        <v>13</v>
      </c>
      <c r="C23" s="240"/>
      <c r="D23" s="74"/>
      <c r="E23" s="74"/>
      <c r="F23" s="74">
        <v>1</v>
      </c>
      <c r="G23" s="74">
        <v>2</v>
      </c>
      <c r="H23" s="75">
        <v>79</v>
      </c>
      <c r="I23" s="114">
        <f>SUM(E23:H23)</f>
        <v>82</v>
      </c>
      <c r="J23" s="115"/>
      <c r="L23" s="91"/>
      <c r="M23" s="91"/>
      <c r="N23" s="91"/>
      <c r="O23" s="226"/>
      <c r="P23" s="83" t="s">
        <v>3</v>
      </c>
      <c r="Q23" s="140"/>
      <c r="R23" s="120"/>
      <c r="S23" s="91"/>
      <c r="T23" s="226"/>
      <c r="U23" s="83" t="s">
        <v>3</v>
      </c>
      <c r="V23" s="140"/>
      <c r="W23" s="120"/>
      <c r="X23" s="91"/>
      <c r="Y23" s="226"/>
      <c r="Z23" s="83" t="s">
        <v>3</v>
      </c>
      <c r="AA23" s="145">
        <v>0</v>
      </c>
      <c r="AB23" s="119">
        <f>R23+W23</f>
        <v>0</v>
      </c>
      <c r="AC23" s="91"/>
      <c r="AD23" s="91"/>
    </row>
    <row r="24" spans="2:30" ht="13.5" thickBot="1">
      <c r="B24" s="240" t="s">
        <v>14</v>
      </c>
      <c r="C24" s="240"/>
      <c r="D24" s="74"/>
      <c r="E24" s="74">
        <v>2</v>
      </c>
      <c r="F24" s="74">
        <v>4</v>
      </c>
      <c r="G24" s="74">
        <v>15</v>
      </c>
      <c r="H24" s="75">
        <v>86</v>
      </c>
      <c r="I24" s="116">
        <f>SUM(E24:H24)</f>
        <v>107</v>
      </c>
      <c r="J24" s="115"/>
      <c r="K24" s="91"/>
      <c r="L24" s="91"/>
      <c r="M24" s="91"/>
      <c r="N24" s="91"/>
      <c r="O24" s="226"/>
      <c r="P24" s="83" t="s">
        <v>4</v>
      </c>
      <c r="Q24" s="140">
        <v>371.57370126906204</v>
      </c>
      <c r="R24" s="120">
        <v>29</v>
      </c>
      <c r="S24" s="91"/>
      <c r="T24" s="226"/>
      <c r="U24" s="83" t="s">
        <v>4</v>
      </c>
      <c r="V24" s="140" t="e">
        <f>#REF!</f>
        <v>#REF!</v>
      </c>
      <c r="W24" s="120">
        <v>2</v>
      </c>
      <c r="X24" s="91"/>
      <c r="Y24" s="226"/>
      <c r="Z24" s="83" t="s">
        <v>4</v>
      </c>
      <c r="AA24" s="140" t="e">
        <f>((Q24*R24)+(V24*W24))/(R24+W24)</f>
        <v>#REF!</v>
      </c>
      <c r="AB24" s="120">
        <f>R24+W24</f>
        <v>31</v>
      </c>
      <c r="AC24" s="91"/>
      <c r="AD24" s="91"/>
    </row>
    <row r="25" spans="2:30" ht="13.5" thickBot="1">
      <c r="B25" s="91"/>
      <c r="C25" s="91"/>
      <c r="D25" s="91"/>
      <c r="E25" s="91"/>
      <c r="F25" s="91"/>
      <c r="G25" s="91"/>
      <c r="H25" s="91"/>
      <c r="I25" s="108"/>
      <c r="J25" s="108">
        <f>SUM(I23:I24)</f>
        <v>189</v>
      </c>
      <c r="K25" s="91"/>
      <c r="L25" s="91"/>
      <c r="M25" s="91"/>
      <c r="N25" s="91"/>
      <c r="O25" s="226"/>
      <c r="P25" s="83" t="s">
        <v>5</v>
      </c>
      <c r="Q25" s="142">
        <v>495.4316016920844</v>
      </c>
      <c r="R25" s="121">
        <v>109</v>
      </c>
      <c r="S25" s="91"/>
      <c r="T25" s="226"/>
      <c r="U25" s="83" t="s">
        <v>5</v>
      </c>
      <c r="V25" s="142" t="e">
        <f>#REF!</f>
        <v>#REF!</v>
      </c>
      <c r="W25" s="121">
        <v>14</v>
      </c>
      <c r="X25" s="91"/>
      <c r="Y25" s="226"/>
      <c r="Z25" s="83" t="s">
        <v>5</v>
      </c>
      <c r="AA25" s="142" t="e">
        <f>((Q25*R25)+(V25*W25))/(R25+W25)</f>
        <v>#REF!</v>
      </c>
      <c r="AB25" s="121">
        <f>R25+W25</f>
        <v>123</v>
      </c>
      <c r="AC25" s="91"/>
      <c r="AD25" s="91"/>
    </row>
    <row r="26" spans="2:30" ht="13.5" thickBot="1">
      <c r="B26" s="242" t="s">
        <v>40</v>
      </c>
      <c r="C26" s="242"/>
      <c r="D26" s="21" t="s">
        <v>2</v>
      </c>
      <c r="E26" s="21" t="s">
        <v>3</v>
      </c>
      <c r="F26" s="21" t="s">
        <v>4</v>
      </c>
      <c r="G26" s="21" t="s">
        <v>5</v>
      </c>
      <c r="H26" s="122" t="s">
        <v>15</v>
      </c>
      <c r="I26" s="109"/>
      <c r="J26" s="115"/>
      <c r="K26" s="91"/>
      <c r="L26" s="91"/>
      <c r="M26" s="91"/>
      <c r="N26" s="91"/>
      <c r="O26" s="227"/>
      <c r="P26" s="83" t="s">
        <v>15</v>
      </c>
      <c r="Q26" s="141">
        <v>619.2895021151044</v>
      </c>
      <c r="R26" s="123">
        <v>412</v>
      </c>
      <c r="S26" s="91"/>
      <c r="T26" s="227"/>
      <c r="U26" s="83" t="s">
        <v>15</v>
      </c>
      <c r="V26" s="141" t="e">
        <f>#REF!</f>
        <v>#REF!</v>
      </c>
      <c r="W26" s="123">
        <v>61</v>
      </c>
      <c r="X26" s="91"/>
      <c r="Y26" s="227"/>
      <c r="Z26" s="83" t="s">
        <v>15</v>
      </c>
      <c r="AA26" s="141" t="e">
        <f>((Q26*R26)+(V26*W26))/(R26+W26)</f>
        <v>#REF!</v>
      </c>
      <c r="AB26" s="123">
        <f>R26+W26</f>
        <v>473</v>
      </c>
      <c r="AC26" s="91"/>
      <c r="AD26" s="91"/>
    </row>
    <row r="27" spans="2:30" ht="13.5" thickBot="1">
      <c r="B27" s="240" t="s">
        <v>13</v>
      </c>
      <c r="C27" s="240"/>
      <c r="D27" s="74"/>
      <c r="E27" s="74">
        <f aca="true" t="shared" si="0" ref="E27:H28">E19+E23</f>
        <v>0</v>
      </c>
      <c r="F27" s="74">
        <f t="shared" si="0"/>
        <v>3</v>
      </c>
      <c r="G27" s="74">
        <f t="shared" si="0"/>
        <v>3</v>
      </c>
      <c r="H27" s="74">
        <f t="shared" si="0"/>
        <v>134</v>
      </c>
      <c r="I27" s="114">
        <f>SUM(E27:H27)</f>
        <v>140</v>
      </c>
      <c r="J27" s="115"/>
      <c r="K27" s="91"/>
      <c r="L27" s="91"/>
      <c r="M27" s="91"/>
      <c r="N27" s="91"/>
      <c r="O27" s="225" t="s">
        <v>133</v>
      </c>
      <c r="P27" s="80" t="s">
        <v>2</v>
      </c>
      <c r="Q27" s="145"/>
      <c r="R27" s="119"/>
      <c r="S27" s="91"/>
      <c r="T27" s="225" t="s">
        <v>133</v>
      </c>
      <c r="U27" s="80" t="s">
        <v>2</v>
      </c>
      <c r="V27" s="145"/>
      <c r="W27" s="119"/>
      <c r="X27" s="91"/>
      <c r="Y27" s="225" t="s">
        <v>133</v>
      </c>
      <c r="Z27" s="80" t="s">
        <v>2</v>
      </c>
      <c r="AA27" s="145">
        <v>0</v>
      </c>
      <c r="AB27" s="119">
        <v>0</v>
      </c>
      <c r="AC27" s="91"/>
      <c r="AD27" s="91"/>
    </row>
    <row r="28" spans="2:30" ht="13.5" thickBot="1">
      <c r="B28" s="240" t="s">
        <v>14</v>
      </c>
      <c r="C28" s="240"/>
      <c r="D28" s="74"/>
      <c r="E28" s="74">
        <f t="shared" si="0"/>
        <v>2</v>
      </c>
      <c r="F28" s="74">
        <f t="shared" si="0"/>
        <v>48</v>
      </c>
      <c r="G28" s="74">
        <f t="shared" si="0"/>
        <v>162</v>
      </c>
      <c r="H28" s="74">
        <f t="shared" si="0"/>
        <v>572</v>
      </c>
      <c r="I28" s="116">
        <f>SUM(E28:H28)</f>
        <v>784</v>
      </c>
      <c r="J28" s="60">
        <f>I27+I28</f>
        <v>924</v>
      </c>
      <c r="K28" s="91"/>
      <c r="L28" s="91"/>
      <c r="M28" s="91"/>
      <c r="N28" s="91"/>
      <c r="O28" s="226"/>
      <c r="P28" s="83" t="s">
        <v>3</v>
      </c>
      <c r="Q28" s="140"/>
      <c r="R28" s="120"/>
      <c r="S28" s="91"/>
      <c r="T28" s="226"/>
      <c r="U28" s="83" t="s">
        <v>3</v>
      </c>
      <c r="V28" s="140"/>
      <c r="W28" s="120"/>
      <c r="X28" s="91"/>
      <c r="Y28" s="226"/>
      <c r="Z28" s="83" t="s">
        <v>3</v>
      </c>
      <c r="AA28" s="140">
        <v>0</v>
      </c>
      <c r="AB28" s="120">
        <f>R28+W28</f>
        <v>0</v>
      </c>
      <c r="AC28" s="91"/>
      <c r="AD28" s="91"/>
    </row>
    <row r="29" spans="2:30" ht="12.75">
      <c r="B29" s="91"/>
      <c r="C29" s="91"/>
      <c r="D29" s="91"/>
      <c r="E29" s="91"/>
      <c r="F29" s="91"/>
      <c r="G29" s="91"/>
      <c r="H29" s="91"/>
      <c r="I29" s="91"/>
      <c r="J29" s="91"/>
      <c r="K29" s="91"/>
      <c r="L29" s="91"/>
      <c r="M29" s="91"/>
      <c r="N29" s="91"/>
      <c r="O29" s="226"/>
      <c r="P29" s="83" t="s">
        <v>4</v>
      </c>
      <c r="Q29" s="140">
        <v>297.25896101525007</v>
      </c>
      <c r="R29" s="120">
        <v>2</v>
      </c>
      <c r="S29" s="91"/>
      <c r="T29" s="226"/>
      <c r="U29" s="83" t="s">
        <v>4</v>
      </c>
      <c r="V29" s="140"/>
      <c r="W29" s="120"/>
      <c r="X29" s="91"/>
      <c r="Y29" s="226"/>
      <c r="Z29" s="83" t="s">
        <v>4</v>
      </c>
      <c r="AA29" s="140">
        <f>((Q29*R29)+(V29*W29))/(R29+W29)</f>
        <v>297.25896101525007</v>
      </c>
      <c r="AB29" s="120">
        <f>R29+W29</f>
        <v>2</v>
      </c>
      <c r="AC29" s="91"/>
      <c r="AD29" s="91"/>
    </row>
    <row r="30" spans="2:30" ht="13.5" thickBot="1">
      <c r="B30" s="241" t="s">
        <v>51</v>
      </c>
      <c r="C30" s="241"/>
      <c r="D30" s="21" t="s">
        <v>104</v>
      </c>
      <c r="E30" s="21" t="s">
        <v>121</v>
      </c>
      <c r="F30" s="21" t="s">
        <v>18</v>
      </c>
      <c r="G30" s="91"/>
      <c r="H30" s="91"/>
      <c r="I30" s="124"/>
      <c r="J30" s="124"/>
      <c r="K30" s="124"/>
      <c r="L30" s="124"/>
      <c r="M30" s="124"/>
      <c r="N30" s="124"/>
      <c r="O30" s="226"/>
      <c r="P30" s="83" t="s">
        <v>5</v>
      </c>
      <c r="Q30" s="140">
        <v>396.34528135366673</v>
      </c>
      <c r="R30" s="120">
        <v>1</v>
      </c>
      <c r="S30" s="91"/>
      <c r="T30" s="226"/>
      <c r="U30" s="83" t="s">
        <v>5</v>
      </c>
      <c r="V30" s="140" t="e">
        <f>#REF!</f>
        <v>#REF!</v>
      </c>
      <c r="W30" s="120">
        <v>2</v>
      </c>
      <c r="X30" s="91"/>
      <c r="Y30" s="226"/>
      <c r="Z30" s="83" t="s">
        <v>5</v>
      </c>
      <c r="AA30" s="140" t="e">
        <f>((Q30*R30)+(V30*W30))/(R30+W30)</f>
        <v>#REF!</v>
      </c>
      <c r="AB30" s="120">
        <f>R30+W30</f>
        <v>3</v>
      </c>
      <c r="AC30" s="91"/>
      <c r="AD30" s="91"/>
    </row>
    <row r="31" spans="2:30" ht="13.5" thickBot="1">
      <c r="B31" s="240" t="s">
        <v>19</v>
      </c>
      <c r="C31" s="240"/>
      <c r="D31" s="74"/>
      <c r="E31" s="74">
        <v>10</v>
      </c>
      <c r="F31" s="75">
        <v>48</v>
      </c>
      <c r="G31" s="125">
        <f>E31+F31</f>
        <v>58</v>
      </c>
      <c r="H31" s="91"/>
      <c r="I31" s="124"/>
      <c r="J31" s="124"/>
      <c r="K31" s="124"/>
      <c r="L31" s="124"/>
      <c r="M31" s="124"/>
      <c r="N31" s="124"/>
      <c r="O31" s="227"/>
      <c r="P31" s="89" t="s">
        <v>15</v>
      </c>
      <c r="Q31" s="140">
        <v>481.669612756192</v>
      </c>
      <c r="R31" s="123">
        <v>45</v>
      </c>
      <c r="S31" s="91"/>
      <c r="T31" s="227"/>
      <c r="U31" s="89" t="s">
        <v>15</v>
      </c>
      <c r="V31" s="141" t="e">
        <f>#REF!</f>
        <v>#REF!</v>
      </c>
      <c r="W31" s="123">
        <v>69</v>
      </c>
      <c r="X31" s="91"/>
      <c r="Y31" s="227"/>
      <c r="Z31" s="89" t="s">
        <v>15</v>
      </c>
      <c r="AA31" s="141" t="e">
        <f>((Q31*R31)+(V31*W31))/(R31+W31)</f>
        <v>#REF!</v>
      </c>
      <c r="AB31" s="123">
        <f>R31+W31</f>
        <v>114</v>
      </c>
      <c r="AC31" s="91"/>
      <c r="AD31" s="91"/>
    </row>
    <row r="32" spans="2:30" ht="13.5" thickBot="1">
      <c r="B32" s="240" t="s">
        <v>20</v>
      </c>
      <c r="C32" s="240"/>
      <c r="D32" s="74"/>
      <c r="E32" s="74">
        <v>106</v>
      </c>
      <c r="F32" s="75">
        <v>571</v>
      </c>
      <c r="G32" s="126">
        <f>E32+F32</f>
        <v>677</v>
      </c>
      <c r="H32" s="108">
        <f>SUM(G31:G32)</f>
        <v>735</v>
      </c>
      <c r="I32" s="124"/>
      <c r="J32" s="124"/>
      <c r="K32" s="124"/>
      <c r="L32" s="124"/>
      <c r="M32" s="124"/>
      <c r="N32" s="124"/>
      <c r="O32" s="110"/>
      <c r="P32" s="91"/>
      <c r="Q32" s="91"/>
      <c r="S32" s="91"/>
      <c r="T32" s="91"/>
      <c r="U32" s="91"/>
      <c r="V32" s="91"/>
      <c r="W32" s="91"/>
      <c r="X32" s="91"/>
      <c r="Y32" s="112"/>
      <c r="Z32" s="91"/>
      <c r="AA32" s="91"/>
      <c r="AB32" s="143"/>
      <c r="AC32" s="91"/>
      <c r="AD32" s="91"/>
    </row>
    <row r="33" spans="2:30" ht="12.75">
      <c r="B33" s="91"/>
      <c r="C33" s="91"/>
      <c r="D33" s="91"/>
      <c r="E33" s="91"/>
      <c r="F33" s="91"/>
      <c r="G33" s="91"/>
      <c r="H33" s="91"/>
      <c r="I33" s="91"/>
      <c r="J33" s="91"/>
      <c r="K33" s="91"/>
      <c r="L33" s="91"/>
      <c r="M33" s="91"/>
      <c r="N33" s="91"/>
      <c r="O33" s="110"/>
      <c r="P33" s="91"/>
      <c r="Q33" s="91"/>
      <c r="R33" s="91"/>
      <c r="S33" s="91"/>
      <c r="T33" s="91"/>
      <c r="U33" s="91"/>
      <c r="V33" s="91"/>
      <c r="W33" s="91"/>
      <c r="X33" s="91"/>
      <c r="Y33" s="112"/>
      <c r="Z33" s="91"/>
      <c r="AA33" s="91"/>
      <c r="AB33" s="91"/>
      <c r="AC33" s="91"/>
      <c r="AD33" s="91"/>
    </row>
    <row r="34" spans="2:30" ht="13.5" thickBot="1">
      <c r="B34" s="241" t="s">
        <v>41</v>
      </c>
      <c r="C34" s="241"/>
      <c r="D34" s="21" t="s">
        <v>104</v>
      </c>
      <c r="E34" s="21" t="s">
        <v>121</v>
      </c>
      <c r="F34" s="21" t="s">
        <v>18</v>
      </c>
      <c r="G34" s="91"/>
      <c r="H34" s="91"/>
      <c r="I34" s="91"/>
      <c r="J34" s="91"/>
      <c r="K34" s="91"/>
      <c r="L34" s="91"/>
      <c r="M34" s="91"/>
      <c r="N34" s="91"/>
      <c r="O34" s="110"/>
      <c r="P34" s="111" t="s">
        <v>111</v>
      </c>
      <c r="Q34" s="91"/>
      <c r="R34" s="91"/>
      <c r="S34" s="91"/>
      <c r="T34" s="111" t="s">
        <v>112</v>
      </c>
      <c r="U34" s="91"/>
      <c r="V34" s="91"/>
      <c r="W34" s="91"/>
      <c r="X34" s="91"/>
      <c r="Y34" s="110"/>
      <c r="Z34" s="111"/>
      <c r="AA34" s="91"/>
      <c r="AB34" s="91"/>
      <c r="AC34" s="91"/>
      <c r="AD34" s="91"/>
    </row>
    <row r="35" spans="2:30" ht="13.5" thickBot="1">
      <c r="B35" s="240" t="s">
        <v>19</v>
      </c>
      <c r="C35" s="240"/>
      <c r="D35" s="74"/>
      <c r="E35" s="74">
        <v>11</v>
      </c>
      <c r="F35" s="75">
        <v>71</v>
      </c>
      <c r="G35" s="125">
        <f>E35+F35</f>
        <v>82</v>
      </c>
      <c r="H35" s="91"/>
      <c r="I35" s="91"/>
      <c r="J35" s="91"/>
      <c r="K35" s="91"/>
      <c r="L35" s="91"/>
      <c r="M35" s="91"/>
      <c r="N35" s="91"/>
      <c r="O35" s="110"/>
      <c r="P35" s="91"/>
      <c r="Q35" s="91"/>
      <c r="R35" s="91"/>
      <c r="S35" s="91"/>
      <c r="T35" s="91"/>
      <c r="U35" s="91"/>
      <c r="V35" s="91"/>
      <c r="W35" s="91"/>
      <c r="X35" s="91"/>
      <c r="Y35" s="110"/>
      <c r="Z35" s="91"/>
      <c r="AA35" s="91"/>
      <c r="AB35" s="91"/>
      <c r="AC35" s="91"/>
      <c r="AD35" s="91"/>
    </row>
    <row r="36" spans="2:30" ht="13.5" thickBot="1">
      <c r="B36" s="240" t="s">
        <v>20</v>
      </c>
      <c r="C36" s="240"/>
      <c r="D36" s="74"/>
      <c r="E36" s="74">
        <v>15</v>
      </c>
      <c r="F36" s="75">
        <v>92</v>
      </c>
      <c r="G36" s="125">
        <f>E36+F36</f>
        <v>107</v>
      </c>
      <c r="H36" s="108">
        <f>G35+G36</f>
        <v>189</v>
      </c>
      <c r="I36" s="91"/>
      <c r="J36" s="91"/>
      <c r="K36" s="115"/>
      <c r="L36" s="91"/>
      <c r="M36" s="91"/>
      <c r="N36" s="91"/>
      <c r="O36" s="110"/>
      <c r="P36" s="148" t="s">
        <v>116</v>
      </c>
      <c r="Q36" s="228" t="s">
        <v>113</v>
      </c>
      <c r="R36" s="229"/>
      <c r="S36" s="91"/>
      <c r="T36" s="110"/>
      <c r="U36" s="148" t="s">
        <v>116</v>
      </c>
      <c r="V36" s="228" t="s">
        <v>113</v>
      </c>
      <c r="W36" s="229"/>
      <c r="X36" s="91"/>
      <c r="Y36" s="110"/>
      <c r="Z36" s="148" t="s">
        <v>116</v>
      </c>
      <c r="AA36" s="228" t="s">
        <v>113</v>
      </c>
      <c r="AB36" s="229"/>
      <c r="AC36" s="91"/>
      <c r="AD36" s="91"/>
    </row>
    <row r="37" spans="2:30" ht="51.75" thickBot="1">
      <c r="B37" s="91"/>
      <c r="C37" s="91"/>
      <c r="D37" s="91"/>
      <c r="E37" s="91"/>
      <c r="F37" s="91"/>
      <c r="G37" s="91"/>
      <c r="H37" s="91"/>
      <c r="I37" s="91"/>
      <c r="J37" s="91"/>
      <c r="K37" s="91"/>
      <c r="L37" s="91"/>
      <c r="M37" s="91"/>
      <c r="N37" s="91"/>
      <c r="O37" s="110"/>
      <c r="P37" s="117"/>
      <c r="Q37" s="144" t="s">
        <v>117</v>
      </c>
      <c r="R37" s="79" t="s">
        <v>108</v>
      </c>
      <c r="S37" s="91"/>
      <c r="T37" s="110"/>
      <c r="U37" s="117"/>
      <c r="V37" s="144" t="s">
        <v>117</v>
      </c>
      <c r="W37" s="79" t="s">
        <v>108</v>
      </c>
      <c r="X37" s="91"/>
      <c r="Y37" s="110"/>
      <c r="Z37" s="117"/>
      <c r="AA37" s="144" t="s">
        <v>118</v>
      </c>
      <c r="AB37" s="79" t="s">
        <v>108</v>
      </c>
      <c r="AC37" s="91"/>
      <c r="AD37" s="91"/>
    </row>
    <row r="38" spans="2:30" ht="13.5" thickBot="1">
      <c r="B38" s="242" t="s">
        <v>42</v>
      </c>
      <c r="C38" s="242"/>
      <c r="D38" s="21" t="s">
        <v>104</v>
      </c>
      <c r="E38" s="21" t="s">
        <v>121</v>
      </c>
      <c r="F38" s="21" t="s">
        <v>18</v>
      </c>
      <c r="G38" s="91"/>
      <c r="H38" s="91"/>
      <c r="I38" s="91"/>
      <c r="J38" s="91"/>
      <c r="K38" s="91"/>
      <c r="L38" s="91"/>
      <c r="M38" s="91"/>
      <c r="N38" s="91"/>
      <c r="O38" s="225" t="s">
        <v>119</v>
      </c>
      <c r="P38" s="127" t="s">
        <v>134</v>
      </c>
      <c r="Q38" s="146"/>
      <c r="R38" s="120"/>
      <c r="S38" s="91"/>
      <c r="T38" s="225" t="s">
        <v>119</v>
      </c>
      <c r="U38" s="127" t="s">
        <v>134</v>
      </c>
      <c r="V38" s="140"/>
      <c r="W38" s="120"/>
      <c r="X38" s="91"/>
      <c r="Y38" s="225" t="s">
        <v>119</v>
      </c>
      <c r="Z38" s="127" t="s">
        <v>134</v>
      </c>
      <c r="AA38" s="146"/>
      <c r="AB38" s="120"/>
      <c r="AC38" s="91"/>
      <c r="AD38" s="91"/>
    </row>
    <row r="39" spans="2:30" ht="24.75" thickBot="1">
      <c r="B39" s="240" t="s">
        <v>19</v>
      </c>
      <c r="C39" s="240"/>
      <c r="D39" s="74">
        <f aca="true" t="shared" si="1" ref="D39:F40">D31+D35</f>
        <v>0</v>
      </c>
      <c r="E39" s="74">
        <f t="shared" si="1"/>
        <v>21</v>
      </c>
      <c r="F39" s="75">
        <f t="shared" si="1"/>
        <v>119</v>
      </c>
      <c r="G39" s="125">
        <f>SUM(D39:F39)</f>
        <v>140</v>
      </c>
      <c r="H39" s="91"/>
      <c r="I39" s="91"/>
      <c r="J39" s="91"/>
      <c r="K39" s="91"/>
      <c r="L39" s="91"/>
      <c r="M39" s="91"/>
      <c r="N39" s="91"/>
      <c r="O39" s="226"/>
      <c r="P39" s="128" t="s">
        <v>121</v>
      </c>
      <c r="Q39" s="146">
        <v>762.5204842471068</v>
      </c>
      <c r="R39" s="120">
        <v>88</v>
      </c>
      <c r="S39" s="91"/>
      <c r="T39" s="226"/>
      <c r="U39" s="128" t="s">
        <v>121</v>
      </c>
      <c r="V39" s="140" t="e">
        <f>#REF!</f>
        <v>#REF!</v>
      </c>
      <c r="W39" s="120">
        <v>12</v>
      </c>
      <c r="X39" s="91"/>
      <c r="Y39" s="226"/>
      <c r="Z39" s="128" t="s">
        <v>121</v>
      </c>
      <c r="AA39" s="146" t="e">
        <f>((Q39*R39)+(V39*W39))/(R39+W39)</f>
        <v>#REF!</v>
      </c>
      <c r="AB39" s="120">
        <f>R39+W39</f>
        <v>100</v>
      </c>
      <c r="AC39" s="91"/>
      <c r="AD39" s="91"/>
    </row>
    <row r="40" spans="2:30" ht="13.5" thickBot="1">
      <c r="B40" s="240" t="s">
        <v>20</v>
      </c>
      <c r="C40" s="240"/>
      <c r="D40" s="74">
        <f t="shared" si="1"/>
        <v>0</v>
      </c>
      <c r="E40" s="74">
        <f t="shared" si="1"/>
        <v>121</v>
      </c>
      <c r="F40" s="75">
        <f t="shared" si="1"/>
        <v>663</v>
      </c>
      <c r="G40" s="126">
        <f>E40+F40</f>
        <v>784</v>
      </c>
      <c r="H40" s="108">
        <f>SUM(G39:G40)</f>
        <v>924</v>
      </c>
      <c r="I40" s="91"/>
      <c r="J40" s="91"/>
      <c r="K40" s="91"/>
      <c r="L40" s="91"/>
      <c r="M40" s="91"/>
      <c r="N40" s="91"/>
      <c r="O40" s="227"/>
      <c r="P40" s="129" t="s">
        <v>18</v>
      </c>
      <c r="Q40" s="146">
        <v>823.322170321844</v>
      </c>
      <c r="R40" s="120">
        <v>462</v>
      </c>
      <c r="S40" s="91"/>
      <c r="T40" s="227"/>
      <c r="U40" s="129" t="s">
        <v>18</v>
      </c>
      <c r="V40" s="140">
        <v>827.0153007321501</v>
      </c>
      <c r="W40" s="120">
        <v>65</v>
      </c>
      <c r="X40" s="91"/>
      <c r="Y40" s="227"/>
      <c r="Z40" s="129" t="s">
        <v>18</v>
      </c>
      <c r="AA40" s="146">
        <f>((Q40*R40)+(V40*W40))/(R40+W40)</f>
        <v>823.7776797652405</v>
      </c>
      <c r="AB40" s="120">
        <f>R40+W40</f>
        <v>527</v>
      </c>
      <c r="AC40" s="91"/>
      <c r="AD40" s="91"/>
    </row>
    <row r="41" spans="2:30" ht="12.75">
      <c r="B41" s="91"/>
      <c r="C41" s="91"/>
      <c r="D41" s="91"/>
      <c r="E41" s="91"/>
      <c r="F41" s="91"/>
      <c r="G41" s="91"/>
      <c r="H41" s="91"/>
      <c r="I41" s="91"/>
      <c r="J41" s="91"/>
      <c r="K41" s="91"/>
      <c r="L41" s="91"/>
      <c r="M41" s="91"/>
      <c r="N41" s="91"/>
      <c r="O41" s="225" t="s">
        <v>115</v>
      </c>
      <c r="P41" s="127" t="s">
        <v>134</v>
      </c>
      <c r="Q41" s="146"/>
      <c r="R41" s="120"/>
      <c r="S41" s="91"/>
      <c r="T41" s="225" t="s">
        <v>115</v>
      </c>
      <c r="U41" s="127" t="s">
        <v>134</v>
      </c>
      <c r="V41" s="140"/>
      <c r="W41" s="120"/>
      <c r="X41" s="91"/>
      <c r="Y41" s="225" t="s">
        <v>115</v>
      </c>
      <c r="Z41" s="127" t="s">
        <v>134</v>
      </c>
      <c r="AA41" s="146"/>
      <c r="AB41" s="120">
        <f>W41+R41</f>
        <v>0</v>
      </c>
      <c r="AC41" s="91"/>
      <c r="AD41" s="91"/>
    </row>
    <row r="42" spans="2:30" ht="24.75" thickBot="1">
      <c r="B42" s="241" t="s">
        <v>52</v>
      </c>
      <c r="C42" s="241"/>
      <c r="D42" s="21" t="s">
        <v>125</v>
      </c>
      <c r="E42" s="21" t="s">
        <v>126</v>
      </c>
      <c r="F42" s="21" t="s">
        <v>127</v>
      </c>
      <c r="G42" s="21" t="s">
        <v>128</v>
      </c>
      <c r="H42" s="21" t="s">
        <v>28</v>
      </c>
      <c r="I42" s="91"/>
      <c r="J42" s="91"/>
      <c r="K42" s="91"/>
      <c r="L42" s="91"/>
      <c r="M42" s="91"/>
      <c r="N42" s="91"/>
      <c r="O42" s="226"/>
      <c r="P42" s="128" t="s">
        <v>121</v>
      </c>
      <c r="Q42" s="146">
        <v>1190.6978057241188</v>
      </c>
      <c r="R42" s="120">
        <v>8</v>
      </c>
      <c r="S42" s="91"/>
      <c r="T42" s="226"/>
      <c r="U42" s="128" t="s">
        <v>121</v>
      </c>
      <c r="V42" s="140" t="e">
        <f>#REF!</f>
        <v>#REF!</v>
      </c>
      <c r="W42" s="120">
        <v>8</v>
      </c>
      <c r="X42" s="91"/>
      <c r="Y42" s="226"/>
      <c r="Z42" s="128" t="s">
        <v>121</v>
      </c>
      <c r="AA42" s="146" t="e">
        <f>((Q42*R42)+(V42*W42))/(W42+R42)</f>
        <v>#REF!</v>
      </c>
      <c r="AB42" s="120">
        <f>W42+R42</f>
        <v>16</v>
      </c>
      <c r="AC42" s="91"/>
      <c r="AD42" s="91"/>
    </row>
    <row r="43" spans="2:30" ht="13.5" thickBot="1">
      <c r="B43" s="240" t="s">
        <v>19</v>
      </c>
      <c r="C43" s="240"/>
      <c r="D43" s="113">
        <v>4</v>
      </c>
      <c r="E43" s="113">
        <v>5</v>
      </c>
      <c r="F43" s="113">
        <v>9</v>
      </c>
      <c r="G43" s="113">
        <v>34</v>
      </c>
      <c r="H43" s="130">
        <v>6</v>
      </c>
      <c r="I43" s="125">
        <f>SUM(D43:H43)</f>
        <v>58</v>
      </c>
      <c r="J43" s="91"/>
      <c r="K43" s="131"/>
      <c r="L43" s="91"/>
      <c r="M43" s="91"/>
      <c r="N43" s="91"/>
      <c r="O43" s="227"/>
      <c r="P43" s="129" t="s">
        <v>18</v>
      </c>
      <c r="Q43" s="146">
        <v>1399.7686880437525</v>
      </c>
      <c r="R43" s="120">
        <v>40</v>
      </c>
      <c r="S43" s="91"/>
      <c r="T43" s="227"/>
      <c r="U43" s="129" t="s">
        <v>18</v>
      </c>
      <c r="V43" s="140">
        <v>1366.509382564907</v>
      </c>
      <c r="W43" s="120">
        <v>63</v>
      </c>
      <c r="X43" s="91"/>
      <c r="Y43" s="227"/>
      <c r="Z43" s="129" t="s">
        <v>18</v>
      </c>
      <c r="AA43" s="146">
        <f>((Q43*R43)+(V43*W43))/(R43+W43)</f>
        <v>1379.4256177023226</v>
      </c>
      <c r="AB43" s="120">
        <f>R43+W43</f>
        <v>103</v>
      </c>
      <c r="AC43" s="91"/>
      <c r="AD43" s="91"/>
    </row>
    <row r="44" spans="2:30" ht="13.5" thickBot="1">
      <c r="B44" s="240" t="s">
        <v>20</v>
      </c>
      <c r="C44" s="240"/>
      <c r="D44" s="113">
        <v>78</v>
      </c>
      <c r="E44" s="113">
        <v>545</v>
      </c>
      <c r="F44" s="113">
        <v>54</v>
      </c>
      <c r="G44" s="113"/>
      <c r="H44" s="130"/>
      <c r="I44" s="126">
        <f>SUM(D44:H44)</f>
        <v>677</v>
      </c>
      <c r="J44" s="108">
        <f>SUM(I43:I44)</f>
        <v>735</v>
      </c>
      <c r="K44" s="131"/>
      <c r="L44" s="91"/>
      <c r="M44" s="91"/>
      <c r="N44" s="91"/>
      <c r="O44" s="91"/>
      <c r="P44" s="91"/>
      <c r="Q44" s="91"/>
      <c r="R44" s="91"/>
      <c r="S44" s="91"/>
      <c r="T44" s="91"/>
      <c r="U44" s="91"/>
      <c r="V44" s="91"/>
      <c r="W44" s="91"/>
      <c r="X44" s="91"/>
      <c r="Y44" s="91"/>
      <c r="Z44" s="91"/>
      <c r="AA44" s="91"/>
      <c r="AB44" s="91"/>
      <c r="AC44" s="91"/>
      <c r="AD44" s="91"/>
    </row>
    <row r="45" spans="2:30" ht="12.75">
      <c r="B45" s="91"/>
      <c r="C45" s="91"/>
      <c r="D45" s="91"/>
      <c r="E45" s="91"/>
      <c r="F45" s="91"/>
      <c r="G45" s="91"/>
      <c r="H45" s="91"/>
      <c r="I45" s="91"/>
      <c r="J45" s="91"/>
      <c r="K45" s="91"/>
      <c r="L45" s="131"/>
      <c r="M45" s="91"/>
      <c r="N45" s="91"/>
      <c r="O45" s="91"/>
      <c r="P45" s="91"/>
      <c r="Q45" s="91"/>
      <c r="R45" s="91"/>
      <c r="S45" s="91"/>
      <c r="T45" s="91"/>
      <c r="U45" s="91"/>
      <c r="V45" s="91"/>
      <c r="W45" s="91"/>
      <c r="X45" s="91"/>
      <c r="Y45" s="91"/>
      <c r="Z45" s="91"/>
      <c r="AA45" s="91"/>
      <c r="AB45" s="91"/>
      <c r="AC45" s="91"/>
      <c r="AD45" s="91"/>
    </row>
    <row r="46" spans="2:30" ht="13.5" thickBot="1">
      <c r="B46" s="241" t="s">
        <v>43</v>
      </c>
      <c r="C46" s="241"/>
      <c r="D46" s="21" t="s">
        <v>125</v>
      </c>
      <c r="E46" s="21" t="s">
        <v>126</v>
      </c>
      <c r="F46" s="21" t="s">
        <v>127</v>
      </c>
      <c r="G46" s="21" t="s">
        <v>128</v>
      </c>
      <c r="H46" s="21" t="s">
        <v>28</v>
      </c>
      <c r="I46" s="91"/>
      <c r="J46" s="91"/>
      <c r="K46" s="91"/>
      <c r="L46" s="131"/>
      <c r="M46" s="91"/>
      <c r="N46" s="91"/>
      <c r="O46" s="91"/>
      <c r="P46" s="91"/>
      <c r="Q46" s="91"/>
      <c r="R46" s="91"/>
      <c r="S46" s="91"/>
      <c r="T46" s="91"/>
      <c r="U46" s="91"/>
      <c r="V46" s="91"/>
      <c r="W46" s="91"/>
      <c r="X46" s="91"/>
      <c r="Y46" s="91"/>
      <c r="Z46" s="91"/>
      <c r="AA46" s="91"/>
      <c r="AB46" s="91"/>
      <c r="AC46" s="91"/>
      <c r="AD46" s="91"/>
    </row>
    <row r="47" spans="2:30" ht="13.5" thickBot="1">
      <c r="B47" s="240" t="s">
        <v>19</v>
      </c>
      <c r="C47" s="240"/>
      <c r="D47" s="113">
        <v>6</v>
      </c>
      <c r="E47" s="113">
        <v>4</v>
      </c>
      <c r="F47" s="113">
        <v>10</v>
      </c>
      <c r="G47" s="113">
        <v>56</v>
      </c>
      <c r="H47" s="130">
        <v>6</v>
      </c>
      <c r="I47" s="125">
        <f>SUM(D47:H47)</f>
        <v>82</v>
      </c>
      <c r="J47" s="91"/>
      <c r="K47" s="91"/>
      <c r="L47" s="131"/>
      <c r="M47" s="91"/>
      <c r="N47" s="91"/>
      <c r="O47" s="91"/>
      <c r="P47" s="91"/>
      <c r="Q47" s="91"/>
      <c r="R47" s="91"/>
      <c r="S47" s="91"/>
      <c r="T47" s="91"/>
      <c r="U47" s="91"/>
      <c r="V47" s="91"/>
      <c r="W47" s="91"/>
      <c r="X47" s="91"/>
      <c r="Y47" s="91"/>
      <c r="Z47" s="91"/>
      <c r="AA47" s="91"/>
      <c r="AB47" s="91"/>
      <c r="AC47" s="91"/>
      <c r="AD47" s="91"/>
    </row>
    <row r="48" spans="2:30" ht="13.5" thickBot="1">
      <c r="B48" s="240" t="s">
        <v>20</v>
      </c>
      <c r="C48" s="240"/>
      <c r="D48" s="113">
        <v>19</v>
      </c>
      <c r="E48" s="113">
        <v>71</v>
      </c>
      <c r="F48" s="113">
        <v>17</v>
      </c>
      <c r="G48" s="113">
        <v>0</v>
      </c>
      <c r="H48" s="130">
        <v>0</v>
      </c>
      <c r="I48" s="126">
        <f>SUM(D48:H48)</f>
        <v>107</v>
      </c>
      <c r="J48" s="108">
        <f>SUM(I47:I48)</f>
        <v>189</v>
      </c>
      <c r="K48" s="91"/>
      <c r="L48" s="131"/>
      <c r="M48" s="91"/>
      <c r="N48" s="91"/>
      <c r="O48" s="91"/>
      <c r="P48" s="91"/>
      <c r="Q48" s="91"/>
      <c r="R48" s="91"/>
      <c r="S48" s="91"/>
      <c r="T48" s="91"/>
      <c r="U48" s="91"/>
      <c r="V48" s="91"/>
      <c r="W48" s="91"/>
      <c r="X48" s="91"/>
      <c r="Y48" s="91"/>
      <c r="Z48" s="91"/>
      <c r="AA48" s="91"/>
      <c r="AB48" s="91"/>
      <c r="AC48" s="91"/>
      <c r="AD48" s="91"/>
    </row>
    <row r="49" spans="2:30" ht="12.75">
      <c r="B49" s="91"/>
      <c r="C49" s="91"/>
      <c r="D49" s="91"/>
      <c r="E49" s="91"/>
      <c r="F49" s="91"/>
      <c r="G49" s="91"/>
      <c r="H49" s="91"/>
      <c r="I49" s="91"/>
      <c r="J49" s="91"/>
      <c r="K49" s="91"/>
      <c r="L49" s="131"/>
      <c r="M49" s="131"/>
      <c r="N49" s="91"/>
      <c r="O49" s="91"/>
      <c r="P49" s="91"/>
      <c r="Q49" s="91"/>
      <c r="R49" s="91"/>
      <c r="S49" s="91"/>
      <c r="T49" s="91"/>
      <c r="U49" s="91"/>
      <c r="V49" s="91"/>
      <c r="W49" s="91"/>
      <c r="X49" s="91"/>
      <c r="Y49" s="91"/>
      <c r="Z49" s="91"/>
      <c r="AA49" s="91"/>
      <c r="AB49" s="91"/>
      <c r="AC49" s="91"/>
      <c r="AD49" s="91"/>
    </row>
    <row r="50" spans="2:30" ht="13.5" thickBot="1">
      <c r="B50" s="241" t="s">
        <v>44</v>
      </c>
      <c r="C50" s="241"/>
      <c r="D50" s="21" t="s">
        <v>125</v>
      </c>
      <c r="E50" s="21" t="s">
        <v>126</v>
      </c>
      <c r="F50" s="21" t="s">
        <v>127</v>
      </c>
      <c r="G50" s="21" t="s">
        <v>128</v>
      </c>
      <c r="H50" s="21" t="s">
        <v>28</v>
      </c>
      <c r="I50" s="91"/>
      <c r="J50" s="91"/>
      <c r="K50" s="91"/>
      <c r="L50" s="131"/>
      <c r="M50" s="131"/>
      <c r="N50" s="91"/>
      <c r="O50" s="91"/>
      <c r="P50" s="91"/>
      <c r="Q50" s="91"/>
      <c r="R50" s="91"/>
      <c r="S50" s="91"/>
      <c r="T50" s="91"/>
      <c r="U50" s="91"/>
      <c r="V50" s="91"/>
      <c r="W50" s="91"/>
      <c r="X50" s="91"/>
      <c r="Y50" s="91"/>
      <c r="Z50" s="91"/>
      <c r="AA50" s="91"/>
      <c r="AB50" s="91"/>
      <c r="AC50" s="91"/>
      <c r="AD50" s="91"/>
    </row>
    <row r="51" spans="2:30" ht="13.5" thickBot="1">
      <c r="B51" s="240" t="s">
        <v>19</v>
      </c>
      <c r="C51" s="240"/>
      <c r="D51" s="113">
        <f aca="true" t="shared" si="2" ref="D51:H52">SUM(D43+D47)</f>
        <v>10</v>
      </c>
      <c r="E51" s="113">
        <f t="shared" si="2"/>
        <v>9</v>
      </c>
      <c r="F51" s="113">
        <f t="shared" si="2"/>
        <v>19</v>
      </c>
      <c r="G51" s="113">
        <f t="shared" si="2"/>
        <v>90</v>
      </c>
      <c r="H51" s="132">
        <f t="shared" si="2"/>
        <v>12</v>
      </c>
      <c r="I51" s="133">
        <f>SUM(D51:H51)</f>
        <v>140</v>
      </c>
      <c r="J51" s="134"/>
      <c r="K51" s="115"/>
      <c r="L51" s="131"/>
      <c r="M51" s="91"/>
      <c r="N51" s="91"/>
      <c r="O51" s="91"/>
      <c r="P51" s="91"/>
      <c r="Q51" s="91"/>
      <c r="R51" s="91"/>
      <c r="S51" s="91"/>
      <c r="T51" s="91"/>
      <c r="U51" s="91"/>
      <c r="V51" s="91"/>
      <c r="W51" s="91"/>
      <c r="X51" s="91"/>
      <c r="Y51" s="91"/>
      <c r="Z51" s="91"/>
      <c r="AA51" s="91"/>
      <c r="AB51" s="91"/>
      <c r="AC51" s="91"/>
      <c r="AD51" s="91"/>
    </row>
    <row r="52" spans="2:30" ht="13.5" thickBot="1">
      <c r="B52" s="240" t="s">
        <v>20</v>
      </c>
      <c r="C52" s="240"/>
      <c r="D52" s="113">
        <f t="shared" si="2"/>
        <v>97</v>
      </c>
      <c r="E52" s="113">
        <f t="shared" si="2"/>
        <v>616</v>
      </c>
      <c r="F52" s="113">
        <f t="shared" si="2"/>
        <v>71</v>
      </c>
      <c r="G52" s="113">
        <f t="shared" si="2"/>
        <v>0</v>
      </c>
      <c r="H52" s="132">
        <f t="shared" si="2"/>
        <v>0</v>
      </c>
      <c r="I52" s="135">
        <f>SUM(D52:H52)</f>
        <v>784</v>
      </c>
      <c r="J52" s="136">
        <f>SUM(I51:I52)</f>
        <v>924</v>
      </c>
      <c r="K52" s="91"/>
      <c r="L52" s="131"/>
      <c r="M52" s="91"/>
      <c r="N52" s="91"/>
      <c r="O52" s="91"/>
      <c r="P52" s="91"/>
      <c r="Q52" s="91"/>
      <c r="R52" s="91"/>
      <c r="S52" s="91"/>
      <c r="T52" s="91"/>
      <c r="U52" s="91"/>
      <c r="V52" s="91"/>
      <c r="W52" s="91"/>
      <c r="X52" s="91"/>
      <c r="Y52" s="91"/>
      <c r="Z52" s="91"/>
      <c r="AA52" s="91"/>
      <c r="AB52" s="91"/>
      <c r="AC52" s="91"/>
      <c r="AD52" s="91"/>
    </row>
    <row r="53" spans="2:30" ht="12.75">
      <c r="B53" s="91"/>
      <c r="C53" s="91"/>
      <c r="D53" s="91"/>
      <c r="E53" s="91"/>
      <c r="F53" s="91"/>
      <c r="G53" s="91"/>
      <c r="H53" s="91"/>
      <c r="I53" s="91"/>
      <c r="J53" s="91"/>
      <c r="K53" s="91"/>
      <c r="L53" s="137"/>
      <c r="M53" s="91"/>
      <c r="N53" s="91"/>
      <c r="O53" s="91"/>
      <c r="P53" s="91"/>
      <c r="Q53" s="91"/>
      <c r="R53" s="91"/>
      <c r="S53" s="91"/>
      <c r="T53" s="91"/>
      <c r="U53" s="91"/>
      <c r="V53" s="91"/>
      <c r="W53" s="91"/>
      <c r="X53" s="91"/>
      <c r="Y53" s="91"/>
      <c r="Z53" s="91"/>
      <c r="AA53" s="91"/>
      <c r="AB53" s="91"/>
      <c r="AC53" s="91"/>
      <c r="AD53" s="91"/>
    </row>
    <row r="55" spans="1:4" ht="12.75">
      <c r="A55" s="236" t="s">
        <v>29</v>
      </c>
      <c r="B55" s="236"/>
      <c r="C55" s="236"/>
      <c r="D55" s="236"/>
    </row>
    <row r="57" spans="2:25" ht="13.5" thickBot="1">
      <c r="B57" s="232" t="s">
        <v>50</v>
      </c>
      <c r="C57" s="232"/>
      <c r="D57" s="20" t="s">
        <v>2</v>
      </c>
      <c r="E57" s="20" t="s">
        <v>3</v>
      </c>
      <c r="F57" s="20" t="s">
        <v>4</v>
      </c>
      <c r="G57" s="20" t="s">
        <v>5</v>
      </c>
      <c r="H57" s="20" t="s">
        <v>15</v>
      </c>
      <c r="O57" s="76"/>
      <c r="P57" s="9" t="s">
        <v>120</v>
      </c>
      <c r="T57" s="9" t="s">
        <v>112</v>
      </c>
      <c r="Y57" s="27"/>
    </row>
    <row r="58" spans="2:25" ht="13.5" thickBot="1">
      <c r="B58" s="231" t="s">
        <v>13</v>
      </c>
      <c r="C58" s="231"/>
      <c r="D58" s="6"/>
      <c r="E58" s="6"/>
      <c r="F58" s="6"/>
      <c r="G58" s="6"/>
      <c r="H58" s="54">
        <v>8</v>
      </c>
      <c r="I58" s="56">
        <f>SUM(H58)</f>
        <v>8</v>
      </c>
      <c r="O58" s="76"/>
      <c r="Y58" s="27"/>
    </row>
    <row r="59" spans="2:28" ht="13.5" thickBot="1">
      <c r="B59" s="231" t="s">
        <v>14</v>
      </c>
      <c r="C59" s="231"/>
      <c r="D59" s="6"/>
      <c r="E59" s="6"/>
      <c r="F59" s="6">
        <v>1</v>
      </c>
      <c r="G59" s="6">
        <v>3</v>
      </c>
      <c r="H59" s="54">
        <v>62</v>
      </c>
      <c r="I59" s="57">
        <f>SUM(D59:H59)</f>
        <v>66</v>
      </c>
      <c r="J59" s="58">
        <f>SUM(I58:I59)</f>
        <v>74</v>
      </c>
      <c r="O59" s="76"/>
      <c r="P59" s="105" t="s">
        <v>1</v>
      </c>
      <c r="Q59" s="220" t="s">
        <v>113</v>
      </c>
      <c r="R59" s="221"/>
      <c r="T59" s="76"/>
      <c r="U59" s="147" t="s">
        <v>1</v>
      </c>
      <c r="V59" s="220" t="s">
        <v>113</v>
      </c>
      <c r="W59" s="221"/>
      <c r="Y59" s="76"/>
      <c r="Z59" s="105" t="s">
        <v>1</v>
      </c>
      <c r="AA59" s="220" t="s">
        <v>113</v>
      </c>
      <c r="AB59" s="221"/>
    </row>
    <row r="60" spans="15:28" ht="13.5" thickBot="1">
      <c r="O60" s="76"/>
      <c r="P60" s="77"/>
      <c r="Q60" s="78" t="s">
        <v>109</v>
      </c>
      <c r="R60" s="79" t="s">
        <v>108</v>
      </c>
      <c r="T60" s="76"/>
      <c r="U60" s="77"/>
      <c r="V60" s="78" t="s">
        <v>109</v>
      </c>
      <c r="W60" s="79" t="s">
        <v>108</v>
      </c>
      <c r="Y60" s="76"/>
      <c r="Z60" s="77"/>
      <c r="AA60" s="78" t="s">
        <v>109</v>
      </c>
      <c r="AB60" s="79" t="s">
        <v>108</v>
      </c>
    </row>
    <row r="61" spans="2:28" ht="13.5" thickBot="1">
      <c r="B61" s="233" t="s">
        <v>46</v>
      </c>
      <c r="C61" s="233"/>
      <c r="D61" s="20" t="s">
        <v>2</v>
      </c>
      <c r="E61" s="20" t="s">
        <v>3</v>
      </c>
      <c r="F61" s="20" t="s">
        <v>4</v>
      </c>
      <c r="G61" s="20" t="s">
        <v>5</v>
      </c>
      <c r="H61" s="20" t="s">
        <v>15</v>
      </c>
      <c r="O61" s="222" t="s">
        <v>114</v>
      </c>
      <c r="P61" s="80" t="s">
        <v>2</v>
      </c>
      <c r="Q61" s="81"/>
      <c r="R61" s="82"/>
      <c r="T61" s="222" t="s">
        <v>114</v>
      </c>
      <c r="U61" s="80" t="s">
        <v>2</v>
      </c>
      <c r="V61" s="81"/>
      <c r="W61" s="82"/>
      <c r="Y61" s="222" t="s">
        <v>114</v>
      </c>
      <c r="Z61" s="80" t="s">
        <v>2</v>
      </c>
      <c r="AA61" s="81"/>
      <c r="AB61" s="82"/>
    </row>
    <row r="62" spans="2:28" ht="13.5" thickBot="1">
      <c r="B62" s="231" t="s">
        <v>13</v>
      </c>
      <c r="C62" s="231"/>
      <c r="D62" s="74"/>
      <c r="E62" s="74"/>
      <c r="F62" s="74"/>
      <c r="G62" s="74"/>
      <c r="H62" s="75">
        <v>5</v>
      </c>
      <c r="I62" s="56">
        <f>SUM(H62)</f>
        <v>5</v>
      </c>
      <c r="O62" s="223"/>
      <c r="P62" s="83" t="s">
        <v>3</v>
      </c>
      <c r="Q62" s="84"/>
      <c r="R62" s="85"/>
      <c r="T62" s="223"/>
      <c r="U62" s="83" t="s">
        <v>3</v>
      </c>
      <c r="V62" s="84"/>
      <c r="W62" s="85"/>
      <c r="Y62" s="223"/>
      <c r="Z62" s="83" t="s">
        <v>3</v>
      </c>
      <c r="AA62" s="86"/>
      <c r="AB62" s="87">
        <f>R62+W62</f>
        <v>0</v>
      </c>
    </row>
    <row r="63" spans="2:28" ht="13.5" thickBot="1">
      <c r="B63" s="231" t="s">
        <v>14</v>
      </c>
      <c r="C63" s="231"/>
      <c r="D63" s="74"/>
      <c r="E63" s="74"/>
      <c r="F63" s="74"/>
      <c r="G63" s="74">
        <v>1</v>
      </c>
      <c r="H63" s="75">
        <v>20</v>
      </c>
      <c r="I63" s="57">
        <f>SUM(F63:H63)</f>
        <v>21</v>
      </c>
      <c r="J63" s="60">
        <f>SUM(I62:I63)</f>
        <v>26</v>
      </c>
      <c r="O63" s="223"/>
      <c r="P63" s="83" t="s">
        <v>4</v>
      </c>
      <c r="Q63" s="84">
        <v>1695.6074890398008</v>
      </c>
      <c r="R63" s="85">
        <v>1</v>
      </c>
      <c r="T63" s="223"/>
      <c r="U63" s="83" t="s">
        <v>4</v>
      </c>
      <c r="V63" s="84"/>
      <c r="W63" s="85"/>
      <c r="Y63" s="223"/>
      <c r="Z63" s="83" t="s">
        <v>4</v>
      </c>
      <c r="AA63" s="86">
        <f>((Q63*R63)+(V63*W63))/(R63+W63)</f>
        <v>1695.6074890398008</v>
      </c>
      <c r="AB63" s="87">
        <f>R63+W63</f>
        <v>1</v>
      </c>
    </row>
    <row r="64" spans="15:28" ht="12.75">
      <c r="O64" s="223"/>
      <c r="P64" s="83" t="s">
        <v>5</v>
      </c>
      <c r="Q64" s="86">
        <v>2260.809985386401</v>
      </c>
      <c r="R64" s="87">
        <v>3</v>
      </c>
      <c r="T64" s="223"/>
      <c r="U64" s="83" t="s">
        <v>5</v>
      </c>
      <c r="V64" s="86">
        <v>2260.809985386401</v>
      </c>
      <c r="W64" s="87">
        <v>1</v>
      </c>
      <c r="Y64" s="223"/>
      <c r="Z64" s="83" t="s">
        <v>5</v>
      </c>
      <c r="AA64" s="86">
        <f>((Q64*R64)+(V64*W64))/(R64+W64)</f>
        <v>2260.809985386401</v>
      </c>
      <c r="AB64" s="87">
        <f>R64+W64</f>
        <v>4</v>
      </c>
    </row>
    <row r="65" spans="2:28" ht="13.5" thickBot="1">
      <c r="B65" s="230" t="s">
        <v>45</v>
      </c>
      <c r="C65" s="230"/>
      <c r="D65" s="20" t="s">
        <v>2</v>
      </c>
      <c r="E65" s="20" t="s">
        <v>3</v>
      </c>
      <c r="F65" s="20" t="s">
        <v>4</v>
      </c>
      <c r="G65" s="20" t="s">
        <v>5</v>
      </c>
      <c r="H65" s="20" t="s">
        <v>15</v>
      </c>
      <c r="O65" s="224"/>
      <c r="P65" s="83" t="s">
        <v>15</v>
      </c>
      <c r="Q65" s="88">
        <v>2826.0124817330025</v>
      </c>
      <c r="R65" s="15">
        <v>50</v>
      </c>
      <c r="T65" s="224"/>
      <c r="U65" s="83" t="s">
        <v>15</v>
      </c>
      <c r="V65" s="88">
        <v>2826.012481733</v>
      </c>
      <c r="W65" s="15">
        <v>17</v>
      </c>
      <c r="Y65" s="224"/>
      <c r="Z65" s="83" t="s">
        <v>15</v>
      </c>
      <c r="AA65" s="86">
        <f>((Q65*R65)+(V65*W65))/(R65+W65)</f>
        <v>2826.012481733002</v>
      </c>
      <c r="AB65" s="15">
        <f>R65+W65</f>
        <v>67</v>
      </c>
    </row>
    <row r="66" spans="2:28" ht="13.5" thickBot="1">
      <c r="B66" s="231" t="s">
        <v>13</v>
      </c>
      <c r="C66" s="231"/>
      <c r="D66" s="6"/>
      <c r="E66" s="6"/>
      <c r="F66" s="6"/>
      <c r="G66" s="6"/>
      <c r="H66" s="54">
        <f>SUM(H58+H62)</f>
        <v>13</v>
      </c>
      <c r="I66" s="56">
        <f>SUM(H66)</f>
        <v>13</v>
      </c>
      <c r="O66" s="222" t="s">
        <v>133</v>
      </c>
      <c r="P66" s="80" t="s">
        <v>2</v>
      </c>
      <c r="Q66" s="81"/>
      <c r="R66" s="82"/>
      <c r="T66" s="222" t="s">
        <v>133</v>
      </c>
      <c r="U66" s="80" t="s">
        <v>2</v>
      </c>
      <c r="V66" s="81"/>
      <c r="W66" s="82"/>
      <c r="Y66" s="222" t="s">
        <v>133</v>
      </c>
      <c r="Z66" s="80" t="s">
        <v>2</v>
      </c>
      <c r="AA66" s="81"/>
      <c r="AB66" s="82"/>
    </row>
    <row r="67" spans="2:28" ht="13.5" thickBot="1">
      <c r="B67" s="231" t="s">
        <v>14</v>
      </c>
      <c r="C67" s="231"/>
      <c r="D67" s="6"/>
      <c r="E67" s="6">
        <f>E59+E63</f>
        <v>0</v>
      </c>
      <c r="F67" s="6">
        <f>F59+F63</f>
        <v>1</v>
      </c>
      <c r="G67" s="6">
        <f>SUM(G63+G59)</f>
        <v>4</v>
      </c>
      <c r="H67" s="54">
        <f>SUM(H59+H63)</f>
        <v>82</v>
      </c>
      <c r="I67" s="57">
        <f>SUM(D67:H67)</f>
        <v>87</v>
      </c>
      <c r="J67" s="58">
        <f>SUM(I66:I67)</f>
        <v>100</v>
      </c>
      <c r="O67" s="223"/>
      <c r="P67" s="83" t="s">
        <v>3</v>
      </c>
      <c r="Q67" s="84"/>
      <c r="R67" s="85"/>
      <c r="T67" s="223"/>
      <c r="U67" s="83" t="s">
        <v>3</v>
      </c>
      <c r="V67" s="84"/>
      <c r="W67" s="85"/>
      <c r="Y67" s="223"/>
      <c r="Z67" s="83" t="s">
        <v>3</v>
      </c>
      <c r="AA67" s="84"/>
      <c r="AB67" s="85"/>
    </row>
    <row r="68" spans="15:28" ht="12.75">
      <c r="O68" s="223"/>
      <c r="P68" s="83" t="s">
        <v>4</v>
      </c>
      <c r="Q68" s="84"/>
      <c r="R68" s="85"/>
      <c r="T68" s="223"/>
      <c r="U68" s="83" t="s">
        <v>4</v>
      </c>
      <c r="V68" s="84"/>
      <c r="W68" s="85"/>
      <c r="Y68" s="223"/>
      <c r="Z68" s="83" t="s">
        <v>4</v>
      </c>
      <c r="AA68" s="84"/>
      <c r="AB68" s="85"/>
    </row>
    <row r="69" spans="2:28" ht="13.5" thickBot="1">
      <c r="B69" s="232" t="s">
        <v>53</v>
      </c>
      <c r="C69" s="232"/>
      <c r="D69" s="20" t="s">
        <v>104</v>
      </c>
      <c r="E69" s="20" t="s">
        <v>121</v>
      </c>
      <c r="F69" s="20" t="s">
        <v>18</v>
      </c>
      <c r="O69" s="223"/>
      <c r="P69" s="83" t="s">
        <v>5</v>
      </c>
      <c r="Q69" s="84"/>
      <c r="R69" s="85"/>
      <c r="T69" s="223"/>
      <c r="U69" s="83" t="s">
        <v>5</v>
      </c>
      <c r="V69" s="84"/>
      <c r="W69" s="85"/>
      <c r="Y69" s="223"/>
      <c r="Z69" s="83" t="s">
        <v>5</v>
      </c>
      <c r="AA69" s="84"/>
      <c r="AB69" s="85"/>
    </row>
    <row r="70" spans="2:28" ht="13.5" thickBot="1">
      <c r="B70" s="231" t="s">
        <v>19</v>
      </c>
      <c r="C70" s="231"/>
      <c r="D70" s="6"/>
      <c r="E70" s="6"/>
      <c r="F70" s="54">
        <v>8</v>
      </c>
      <c r="G70" s="56">
        <f>F70</f>
        <v>8</v>
      </c>
      <c r="J70" s="26"/>
      <c r="K70" s="26"/>
      <c r="L70" s="26"/>
      <c r="M70" s="26"/>
      <c r="N70" s="26"/>
      <c r="O70" s="224"/>
      <c r="P70" s="89" t="s">
        <v>15</v>
      </c>
      <c r="Q70" s="88">
        <v>2260.809985386401</v>
      </c>
      <c r="R70" s="15">
        <v>7</v>
      </c>
      <c r="T70" s="224"/>
      <c r="U70" s="89" t="s">
        <v>15</v>
      </c>
      <c r="V70" s="88">
        <v>2260.809985386401</v>
      </c>
      <c r="W70" s="15">
        <v>4</v>
      </c>
      <c r="Y70" s="224"/>
      <c r="Z70" s="89" t="s">
        <v>15</v>
      </c>
      <c r="AA70" s="86">
        <f>((Q70*R70)+(V70*W70))/(R70+W70)</f>
        <v>2260.809985386401</v>
      </c>
      <c r="AB70" s="15">
        <f>R70+W70</f>
        <v>11</v>
      </c>
    </row>
    <row r="71" spans="2:25" ht="13.5" thickBot="1">
      <c r="B71" s="231" t="s">
        <v>20</v>
      </c>
      <c r="C71" s="231"/>
      <c r="D71" s="6"/>
      <c r="E71" s="6"/>
      <c r="F71" s="54">
        <v>66</v>
      </c>
      <c r="G71" s="57">
        <f>F71</f>
        <v>66</v>
      </c>
      <c r="H71" s="58">
        <f>SUM(G70:G71)</f>
        <v>74</v>
      </c>
      <c r="J71" s="26"/>
      <c r="K71" s="26"/>
      <c r="L71" s="26"/>
      <c r="M71" s="26"/>
      <c r="N71" s="26"/>
      <c r="O71" s="76"/>
      <c r="Y71" s="27"/>
    </row>
    <row r="72" spans="10:25" ht="12.75">
      <c r="J72" s="26"/>
      <c r="K72" s="26"/>
      <c r="L72" s="26"/>
      <c r="M72" s="26"/>
      <c r="N72" s="26"/>
      <c r="O72" s="76"/>
      <c r="Y72" s="27"/>
    </row>
    <row r="73" spans="2:26" ht="13.5" thickBot="1">
      <c r="B73" s="233" t="s">
        <v>47</v>
      </c>
      <c r="C73" s="233"/>
      <c r="D73" s="20" t="s">
        <v>104</v>
      </c>
      <c r="E73" s="20" t="s">
        <v>121</v>
      </c>
      <c r="F73" s="20" t="s">
        <v>18</v>
      </c>
      <c r="O73" s="76"/>
      <c r="P73" s="9" t="s">
        <v>111</v>
      </c>
      <c r="T73" s="9" t="s">
        <v>112</v>
      </c>
      <c r="Y73" s="76"/>
      <c r="Z73" s="9"/>
    </row>
    <row r="74" spans="2:25" ht="13.5" thickBot="1">
      <c r="B74" s="231" t="s">
        <v>19</v>
      </c>
      <c r="C74" s="231"/>
      <c r="D74" s="6"/>
      <c r="E74" s="6"/>
      <c r="F74" s="54">
        <v>5</v>
      </c>
      <c r="G74" s="56">
        <f>F74</f>
        <v>5</v>
      </c>
      <c r="O74" s="76"/>
      <c r="Y74" s="76"/>
    </row>
    <row r="75" spans="2:28" ht="13.5" thickBot="1">
      <c r="B75" s="231" t="s">
        <v>20</v>
      </c>
      <c r="C75" s="231"/>
      <c r="D75" s="6"/>
      <c r="E75" s="6"/>
      <c r="F75" s="54">
        <v>21</v>
      </c>
      <c r="G75" s="57">
        <f>F75</f>
        <v>21</v>
      </c>
      <c r="H75" s="58">
        <f>SUM(G74:G75)</f>
        <v>26</v>
      </c>
      <c r="O75" s="76"/>
      <c r="P75" s="107" t="s">
        <v>116</v>
      </c>
      <c r="Q75" s="220" t="s">
        <v>113</v>
      </c>
      <c r="R75" s="221"/>
      <c r="T75" s="76"/>
      <c r="U75" s="106" t="s">
        <v>116</v>
      </c>
      <c r="V75" s="220" t="s">
        <v>113</v>
      </c>
      <c r="W75" s="221"/>
      <c r="Y75" s="76"/>
      <c r="Z75" s="106" t="s">
        <v>116</v>
      </c>
      <c r="AA75" s="220" t="s">
        <v>113</v>
      </c>
      <c r="AB75" s="221"/>
    </row>
    <row r="76" spans="15:28" ht="51.75" thickBot="1">
      <c r="O76" s="76"/>
      <c r="P76" s="77"/>
      <c r="Q76" s="78" t="s">
        <v>117</v>
      </c>
      <c r="R76" s="79" t="s">
        <v>108</v>
      </c>
      <c r="T76" s="76"/>
      <c r="U76" s="77"/>
      <c r="V76" s="78" t="s">
        <v>117</v>
      </c>
      <c r="W76" s="79" t="s">
        <v>108</v>
      </c>
      <c r="Y76" s="76"/>
      <c r="Z76" s="77"/>
      <c r="AA76" s="78" t="s">
        <v>118</v>
      </c>
      <c r="AB76" s="79" t="s">
        <v>108</v>
      </c>
    </row>
    <row r="77" spans="2:28" ht="13.5" customHeight="1" thickBot="1">
      <c r="B77" s="230" t="s">
        <v>42</v>
      </c>
      <c r="C77" s="230"/>
      <c r="D77" s="20" t="s">
        <v>104</v>
      </c>
      <c r="E77" s="20" t="s">
        <v>121</v>
      </c>
      <c r="F77" s="20" t="s">
        <v>18</v>
      </c>
      <c r="O77" s="222" t="s">
        <v>119</v>
      </c>
      <c r="P77" s="92" t="s">
        <v>134</v>
      </c>
      <c r="Q77" s="90"/>
      <c r="R77" s="85"/>
      <c r="T77" s="222" t="s">
        <v>119</v>
      </c>
      <c r="U77" s="92" t="s">
        <v>134</v>
      </c>
      <c r="V77" s="84"/>
      <c r="W77" s="85"/>
      <c r="Y77" s="222" t="s">
        <v>119</v>
      </c>
      <c r="Z77" s="92" t="s">
        <v>134</v>
      </c>
      <c r="AA77" s="90"/>
      <c r="AB77" s="85"/>
    </row>
    <row r="78" spans="2:28" ht="24.75" thickBot="1">
      <c r="B78" s="231" t="s">
        <v>19</v>
      </c>
      <c r="C78" s="231"/>
      <c r="D78" s="6"/>
      <c r="E78" s="6">
        <f>SUM(E70+E74)</f>
        <v>0</v>
      </c>
      <c r="F78" s="54">
        <f>SUM(F74+F70)</f>
        <v>13</v>
      </c>
      <c r="G78" s="56">
        <f>SUM(E78:F78)</f>
        <v>13</v>
      </c>
      <c r="O78" s="223"/>
      <c r="P78" s="93" t="s">
        <v>121</v>
      </c>
      <c r="Q78" s="90"/>
      <c r="R78" s="85"/>
      <c r="T78" s="223"/>
      <c r="U78" s="93" t="s">
        <v>121</v>
      </c>
      <c r="V78" s="84"/>
      <c r="W78" s="85"/>
      <c r="Y78" s="223"/>
      <c r="Z78" s="93" t="s">
        <v>121</v>
      </c>
      <c r="AA78" s="90"/>
      <c r="AB78" s="85"/>
    </row>
    <row r="79" spans="2:28" ht="13.5" thickBot="1">
      <c r="B79" s="231" t="s">
        <v>20</v>
      </c>
      <c r="C79" s="231"/>
      <c r="D79" s="6"/>
      <c r="E79" s="6">
        <f>SUM(E71+E75)</f>
        <v>0</v>
      </c>
      <c r="F79" s="54">
        <f>SUM(F75+F71)</f>
        <v>87</v>
      </c>
      <c r="G79" s="57">
        <f>E79+F79</f>
        <v>87</v>
      </c>
      <c r="H79" s="58">
        <f>SUM(G78:G79)</f>
        <v>100</v>
      </c>
      <c r="O79" s="224"/>
      <c r="P79" s="94" t="s">
        <v>18</v>
      </c>
      <c r="Q79" s="139">
        <v>3856.13177804007</v>
      </c>
      <c r="R79" s="85">
        <v>50</v>
      </c>
      <c r="S79">
        <v>7</v>
      </c>
      <c r="T79" s="224"/>
      <c r="U79" s="94" t="s">
        <v>18</v>
      </c>
      <c r="V79" s="84">
        <v>3741.076043128749</v>
      </c>
      <c r="W79" s="85">
        <v>18</v>
      </c>
      <c r="Y79" s="224"/>
      <c r="Z79" s="94" t="s">
        <v>18</v>
      </c>
      <c r="AA79" s="90">
        <f>((Q79*R79)+(V79*W79))/(R79+W79)</f>
        <v>3825.675848210603</v>
      </c>
      <c r="AB79" s="85">
        <f>R79+W79</f>
        <v>68</v>
      </c>
    </row>
    <row r="80" spans="15:28" ht="12.75" customHeight="1">
      <c r="O80" s="222" t="s">
        <v>115</v>
      </c>
      <c r="P80" s="92" t="s">
        <v>134</v>
      </c>
      <c r="Q80" s="90"/>
      <c r="R80" s="85"/>
      <c r="T80" s="222" t="s">
        <v>115</v>
      </c>
      <c r="U80" s="92" t="s">
        <v>134</v>
      </c>
      <c r="V80" s="84"/>
      <c r="W80" s="85"/>
      <c r="Y80" s="222" t="s">
        <v>115</v>
      </c>
      <c r="Z80" s="92" t="s">
        <v>134</v>
      </c>
      <c r="AA80" s="90"/>
      <c r="AB80" s="85"/>
    </row>
    <row r="81" spans="2:28" ht="24.75" thickBot="1">
      <c r="B81" s="232" t="s">
        <v>52</v>
      </c>
      <c r="C81" s="232"/>
      <c r="D81" s="20" t="s">
        <v>122</v>
      </c>
      <c r="E81" s="20" t="s">
        <v>129</v>
      </c>
      <c r="F81" s="20" t="s">
        <v>130</v>
      </c>
      <c r="G81" s="21" t="s">
        <v>131</v>
      </c>
      <c r="H81" s="20" t="s">
        <v>31</v>
      </c>
      <c r="O81" s="223"/>
      <c r="P81" s="93" t="s">
        <v>121</v>
      </c>
      <c r="Q81" s="90"/>
      <c r="R81" s="85"/>
      <c r="T81" s="223"/>
      <c r="U81" s="93" t="s">
        <v>121</v>
      </c>
      <c r="V81" s="84"/>
      <c r="W81" s="85"/>
      <c r="Y81" s="223"/>
      <c r="Z81" s="93" t="s">
        <v>121</v>
      </c>
      <c r="AA81" s="90"/>
      <c r="AB81" s="85"/>
    </row>
    <row r="82" spans="2:28" ht="13.5" thickBot="1">
      <c r="B82" s="231" t="s">
        <v>19</v>
      </c>
      <c r="C82" s="231"/>
      <c r="D82" s="22"/>
      <c r="E82" s="22">
        <v>1</v>
      </c>
      <c r="F82" s="22"/>
      <c r="G82" s="22"/>
      <c r="H82" s="54">
        <v>7</v>
      </c>
      <c r="I82" s="56">
        <f>SUM(D82:H82)</f>
        <v>8</v>
      </c>
      <c r="O82" s="224"/>
      <c r="P82" s="94" t="s">
        <v>18</v>
      </c>
      <c r="Q82" s="90">
        <v>6352.770639275235</v>
      </c>
      <c r="R82" s="85">
        <v>7</v>
      </c>
      <c r="T82" s="224"/>
      <c r="U82" s="94" t="s">
        <v>18</v>
      </c>
      <c r="V82" s="84">
        <v>6352.770639275234</v>
      </c>
      <c r="W82" s="85">
        <v>4</v>
      </c>
      <c r="Y82" s="224"/>
      <c r="Z82" s="94" t="s">
        <v>18</v>
      </c>
      <c r="AA82" s="90">
        <f>((Q82*R82)+(V82*W82))/(R82+W82)</f>
        <v>6352.770639275235</v>
      </c>
      <c r="AB82" s="85">
        <f>R82+W82</f>
        <v>11</v>
      </c>
    </row>
    <row r="83" spans="2:21" ht="13.5" thickBot="1">
      <c r="B83" s="231" t="s">
        <v>20</v>
      </c>
      <c r="C83" s="231"/>
      <c r="D83" s="22">
        <v>2</v>
      </c>
      <c r="E83" s="22">
        <v>3</v>
      </c>
      <c r="F83" s="22">
        <v>1</v>
      </c>
      <c r="G83" s="22">
        <v>6</v>
      </c>
      <c r="H83" s="59">
        <v>54</v>
      </c>
      <c r="I83" s="57">
        <f>SUM(D83:H83)</f>
        <v>66</v>
      </c>
      <c r="J83" s="58">
        <f>SUM(I82:I83)</f>
        <v>74</v>
      </c>
      <c r="U83" s="67"/>
    </row>
    <row r="85" spans="2:8" ht="13.5" thickBot="1">
      <c r="B85" s="233" t="s">
        <v>48</v>
      </c>
      <c r="C85" s="233"/>
      <c r="D85" s="20" t="s">
        <v>122</v>
      </c>
      <c r="E85" s="20" t="s">
        <v>129</v>
      </c>
      <c r="F85" s="20" t="s">
        <v>130</v>
      </c>
      <c r="G85" s="21" t="s">
        <v>131</v>
      </c>
      <c r="H85" s="20" t="s">
        <v>31</v>
      </c>
    </row>
    <row r="86" spans="2:9" ht="13.5" thickBot="1">
      <c r="B86" s="231" t="s">
        <v>19</v>
      </c>
      <c r="C86" s="231"/>
      <c r="D86" s="22">
        <v>1</v>
      </c>
      <c r="E86" s="22"/>
      <c r="F86" s="22"/>
      <c r="G86" s="22"/>
      <c r="H86" s="59">
        <v>4</v>
      </c>
      <c r="I86" s="56">
        <f>SUM(D86:H86)</f>
        <v>5</v>
      </c>
    </row>
    <row r="87" spans="2:10" ht="13.5" thickBot="1">
      <c r="B87" s="231" t="s">
        <v>20</v>
      </c>
      <c r="C87" s="231"/>
      <c r="D87" s="22"/>
      <c r="E87" s="22"/>
      <c r="F87" s="22">
        <v>1</v>
      </c>
      <c r="G87" s="22">
        <v>2</v>
      </c>
      <c r="H87" s="59">
        <v>18</v>
      </c>
      <c r="I87" s="57">
        <f>SUM(D87:H87)</f>
        <v>21</v>
      </c>
      <c r="J87" s="58">
        <f>SUM(I86:I87)</f>
        <v>26</v>
      </c>
    </row>
    <row r="89" spans="2:8" ht="13.5" thickBot="1">
      <c r="B89" s="230" t="s">
        <v>49</v>
      </c>
      <c r="C89" s="230"/>
      <c r="D89" s="20" t="s">
        <v>122</v>
      </c>
      <c r="E89" s="20" t="s">
        <v>129</v>
      </c>
      <c r="F89" s="20" t="s">
        <v>130</v>
      </c>
      <c r="G89" s="21" t="s">
        <v>131</v>
      </c>
      <c r="H89" s="20" t="s">
        <v>31</v>
      </c>
    </row>
    <row r="90" spans="2:9" ht="13.5" thickBot="1">
      <c r="B90" s="231" t="s">
        <v>19</v>
      </c>
      <c r="C90" s="231"/>
      <c r="D90" s="22">
        <f>D82+D86</f>
        <v>1</v>
      </c>
      <c r="E90" s="22">
        <f>E82+E86</f>
        <v>1</v>
      </c>
      <c r="F90" s="22">
        <f>F82+F86</f>
        <v>0</v>
      </c>
      <c r="G90" s="22">
        <f>G82+G86</f>
        <v>0</v>
      </c>
      <c r="H90" s="59">
        <f>H82+H86</f>
        <v>11</v>
      </c>
      <c r="I90" s="56">
        <f>SUM(D90:H90)</f>
        <v>13</v>
      </c>
    </row>
    <row r="91" spans="2:10" ht="13.5" thickBot="1">
      <c r="B91" s="231" t="s">
        <v>20</v>
      </c>
      <c r="C91" s="231"/>
      <c r="D91" s="22">
        <f>D83+D87</f>
        <v>2</v>
      </c>
      <c r="E91" s="22">
        <f>E83+E87</f>
        <v>3</v>
      </c>
      <c r="F91" s="22">
        <f>F83+F87</f>
        <v>2</v>
      </c>
      <c r="G91" s="22">
        <f>G87+G83</f>
        <v>8</v>
      </c>
      <c r="H91" s="59">
        <f>H83+H87</f>
        <v>72</v>
      </c>
      <c r="I91" s="57">
        <f>SUM(D91:H91)</f>
        <v>87</v>
      </c>
      <c r="J91" s="58">
        <f>SUM(I90:I91)</f>
        <v>100</v>
      </c>
    </row>
    <row r="94" ht="13.5" thickBot="1"/>
    <row r="95" spans="2:8" ht="13.5" customHeight="1">
      <c r="B95" s="201" t="s">
        <v>85</v>
      </c>
      <c r="C95" s="202"/>
      <c r="D95" s="202"/>
      <c r="E95" s="202"/>
      <c r="F95" s="202"/>
      <c r="G95" s="202"/>
      <c r="H95" s="203"/>
    </row>
    <row r="96" spans="2:8" ht="12.75">
      <c r="B96" s="204"/>
      <c r="C96" s="196"/>
      <c r="D96" s="196"/>
      <c r="E96" s="196"/>
      <c r="F96" s="196"/>
      <c r="G96" s="196"/>
      <c r="H96" s="205"/>
    </row>
    <row r="97" spans="2:8" ht="13.5" customHeight="1" thickBot="1">
      <c r="B97" s="206"/>
      <c r="C97" s="207"/>
      <c r="D97" s="207"/>
      <c r="E97" s="207"/>
      <c r="F97" s="207"/>
      <c r="G97" s="207"/>
      <c r="H97" s="208"/>
    </row>
    <row r="98" spans="2:8" ht="12.75">
      <c r="B98" s="52"/>
      <c r="C98" s="52"/>
      <c r="D98" s="52"/>
      <c r="E98" s="52"/>
      <c r="F98" s="52"/>
      <c r="G98" s="52"/>
      <c r="H98" s="53"/>
    </row>
    <row r="99" spans="2:8" ht="12.75">
      <c r="B99" s="52"/>
      <c r="C99" s="52"/>
      <c r="D99" s="52"/>
      <c r="E99" s="52"/>
      <c r="F99" s="52"/>
      <c r="G99" s="52"/>
      <c r="H99" s="53"/>
    </row>
    <row r="100" spans="2:8" ht="12.75">
      <c r="B100" s="53"/>
      <c r="C100" s="53"/>
      <c r="D100" s="53"/>
      <c r="E100" s="53"/>
      <c r="F100" s="53"/>
      <c r="G100" s="53"/>
      <c r="H100" s="53"/>
    </row>
    <row r="102" ht="12.75" customHeight="1"/>
  </sheetData>
  <sheetProtection/>
  <mergeCells count="109">
    <mergeCell ref="B51:C51"/>
    <mergeCell ref="B62:C62"/>
    <mergeCell ref="B52:C52"/>
    <mergeCell ref="A55:D55"/>
    <mergeCell ref="B57:C57"/>
    <mergeCell ref="B58:C58"/>
    <mergeCell ref="B59:C59"/>
    <mergeCell ref="B61:C61"/>
    <mergeCell ref="B46:C46"/>
    <mergeCell ref="B47:C47"/>
    <mergeCell ref="B48:C48"/>
    <mergeCell ref="B50:C50"/>
    <mergeCell ref="B40:C40"/>
    <mergeCell ref="B42:C42"/>
    <mergeCell ref="B43:C43"/>
    <mergeCell ref="B44:C44"/>
    <mergeCell ref="B35:C35"/>
    <mergeCell ref="B36:C36"/>
    <mergeCell ref="B38:C38"/>
    <mergeCell ref="B39:C39"/>
    <mergeCell ref="B30:C30"/>
    <mergeCell ref="B31:C31"/>
    <mergeCell ref="B32:C32"/>
    <mergeCell ref="B34:C34"/>
    <mergeCell ref="B24:C24"/>
    <mergeCell ref="B26:C26"/>
    <mergeCell ref="B27:C27"/>
    <mergeCell ref="B28:C28"/>
    <mergeCell ref="B19:C19"/>
    <mergeCell ref="B20:C20"/>
    <mergeCell ref="B22:C22"/>
    <mergeCell ref="B23:C23"/>
    <mergeCell ref="B8:C8"/>
    <mergeCell ref="A1:K1"/>
    <mergeCell ref="B5:C5"/>
    <mergeCell ref="B6:C6"/>
    <mergeCell ref="B4:C4"/>
    <mergeCell ref="B70:C70"/>
    <mergeCell ref="B71:C71"/>
    <mergeCell ref="B73:C73"/>
    <mergeCell ref="B9:C9"/>
    <mergeCell ref="B10:C10"/>
    <mergeCell ref="B12:C12"/>
    <mergeCell ref="B13:C13"/>
    <mergeCell ref="B14:C14"/>
    <mergeCell ref="A16:H16"/>
    <mergeCell ref="B18:C18"/>
    <mergeCell ref="B86:C86"/>
    <mergeCell ref="B87:C87"/>
    <mergeCell ref="B89:C89"/>
    <mergeCell ref="B63:C63"/>
    <mergeCell ref="B65:C65"/>
    <mergeCell ref="B74:C74"/>
    <mergeCell ref="B75:C75"/>
    <mergeCell ref="B66:C66"/>
    <mergeCell ref="B67:C67"/>
    <mergeCell ref="B69:C69"/>
    <mergeCell ref="B95:H97"/>
    <mergeCell ref="B77:C77"/>
    <mergeCell ref="B78:C78"/>
    <mergeCell ref="B79:C79"/>
    <mergeCell ref="B81:C81"/>
    <mergeCell ref="B90:C90"/>
    <mergeCell ref="B91:C91"/>
    <mergeCell ref="B82:C82"/>
    <mergeCell ref="B83:C83"/>
    <mergeCell ref="B85:C85"/>
    <mergeCell ref="Q59:R59"/>
    <mergeCell ref="V59:W59"/>
    <mergeCell ref="AA59:AB59"/>
    <mergeCell ref="O61:O65"/>
    <mergeCell ref="T61:T65"/>
    <mergeCell ref="Y61:Y65"/>
    <mergeCell ref="O66:O70"/>
    <mergeCell ref="T66:T70"/>
    <mergeCell ref="Y66:Y70"/>
    <mergeCell ref="Q75:R75"/>
    <mergeCell ref="V75:W75"/>
    <mergeCell ref="O80:O82"/>
    <mergeCell ref="T80:T82"/>
    <mergeCell ref="Y80:Y82"/>
    <mergeCell ref="AA75:AB75"/>
    <mergeCell ref="O77:O79"/>
    <mergeCell ref="T77:T79"/>
    <mergeCell ref="Y77:Y79"/>
    <mergeCell ref="Q20:R20"/>
    <mergeCell ref="V20:W20"/>
    <mergeCell ref="AA20:AB20"/>
    <mergeCell ref="O22:O26"/>
    <mergeCell ref="T22:T26"/>
    <mergeCell ref="Y22:Y26"/>
    <mergeCell ref="O27:O31"/>
    <mergeCell ref="T27:T31"/>
    <mergeCell ref="Y27:Y31"/>
    <mergeCell ref="Q36:R36"/>
    <mergeCell ref="V36:W36"/>
    <mergeCell ref="O41:O43"/>
    <mergeCell ref="T41:T43"/>
    <mergeCell ref="Y41:Y43"/>
    <mergeCell ref="AA36:AB36"/>
    <mergeCell ref="O38:O40"/>
    <mergeCell ref="T38:T40"/>
    <mergeCell ref="Y38:Y40"/>
    <mergeCell ref="Q5:R5"/>
    <mergeCell ref="O7:O11"/>
    <mergeCell ref="O12:O16"/>
    <mergeCell ref="V5:W5"/>
    <mergeCell ref="T7:T9"/>
    <mergeCell ref="T10:T1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47"/>
  <sheetViews>
    <sheetView zoomScalePageLayoutView="0" workbookViewId="0" topLeftCell="A10">
      <selection activeCell="A30" sqref="A30"/>
    </sheetView>
  </sheetViews>
  <sheetFormatPr defaultColWidth="9.140625" defaultRowHeight="12.75"/>
  <cols>
    <col min="1" max="1" width="35.8515625" style="0" customWidth="1"/>
  </cols>
  <sheetData>
    <row r="1" spans="1:7" ht="15.75">
      <c r="A1" s="28" t="s">
        <v>54</v>
      </c>
      <c r="B1" s="27"/>
      <c r="C1" s="27"/>
      <c r="D1" s="27"/>
      <c r="E1" s="27"/>
      <c r="F1" s="27"/>
      <c r="G1" s="27"/>
    </row>
    <row r="3" spans="1:7" ht="63.75">
      <c r="A3" s="29" t="s">
        <v>55</v>
      </c>
      <c r="B3" s="29" t="s">
        <v>56</v>
      </c>
      <c r="C3" s="29" t="s">
        <v>57</v>
      </c>
      <c r="D3" s="29" t="s">
        <v>58</v>
      </c>
      <c r="E3" s="29" t="s">
        <v>59</v>
      </c>
      <c r="F3" s="30" t="s">
        <v>60</v>
      </c>
      <c r="G3" s="29" t="s">
        <v>61</v>
      </c>
    </row>
    <row r="4" spans="1:7" ht="12.75">
      <c r="A4" s="31" t="s">
        <v>62</v>
      </c>
      <c r="B4" s="31">
        <v>6</v>
      </c>
      <c r="C4" s="31">
        <v>5</v>
      </c>
      <c r="D4" s="31">
        <v>4</v>
      </c>
      <c r="E4" s="31">
        <v>3</v>
      </c>
      <c r="F4" s="32">
        <v>2</v>
      </c>
      <c r="G4" s="31">
        <v>1</v>
      </c>
    </row>
    <row r="5" spans="1:7" ht="26.25">
      <c r="A5" s="33" t="s">
        <v>63</v>
      </c>
      <c r="B5" s="34">
        <v>60</v>
      </c>
      <c r="C5" s="34">
        <v>60</v>
      </c>
      <c r="D5" s="34">
        <v>60</v>
      </c>
      <c r="E5" s="34">
        <v>60</v>
      </c>
      <c r="F5" s="34">
        <v>60</v>
      </c>
      <c r="G5" s="34">
        <v>60</v>
      </c>
    </row>
    <row r="6" spans="1:7" ht="15">
      <c r="A6" s="33" t="s">
        <v>64</v>
      </c>
      <c r="B6" s="35">
        <v>2</v>
      </c>
      <c r="C6" s="35">
        <v>1.8</v>
      </c>
      <c r="D6" s="35">
        <v>1.5</v>
      </c>
      <c r="E6" s="35">
        <v>1.2</v>
      </c>
      <c r="F6" s="35">
        <v>0.9</v>
      </c>
      <c r="G6" s="35">
        <v>0.8</v>
      </c>
    </row>
    <row r="7" spans="1:7" ht="12.75">
      <c r="A7" s="36" t="s">
        <v>65</v>
      </c>
      <c r="B7" s="37"/>
      <c r="C7" s="243" t="s">
        <v>66</v>
      </c>
      <c r="D7" s="243"/>
      <c r="E7" s="243"/>
      <c r="F7" s="243"/>
      <c r="G7" s="243"/>
    </row>
    <row r="8" spans="1:7" ht="12.75">
      <c r="A8" s="25" t="s">
        <v>67</v>
      </c>
      <c r="B8" s="38">
        <v>100</v>
      </c>
      <c r="C8" s="38">
        <v>100</v>
      </c>
      <c r="D8" s="38">
        <v>100</v>
      </c>
      <c r="E8" s="38">
        <v>100</v>
      </c>
      <c r="F8" s="38">
        <v>100</v>
      </c>
      <c r="G8" s="38">
        <v>100</v>
      </c>
    </row>
    <row r="9" spans="1:7" ht="12.75">
      <c r="A9" s="25" t="s">
        <v>68</v>
      </c>
      <c r="B9" s="39">
        <v>85</v>
      </c>
      <c r="C9" s="39">
        <v>87</v>
      </c>
      <c r="D9" s="39">
        <v>90</v>
      </c>
      <c r="E9" s="39">
        <v>95</v>
      </c>
      <c r="F9" s="39">
        <v>97</v>
      </c>
      <c r="G9" s="39">
        <v>100</v>
      </c>
    </row>
    <row r="10" spans="1:7" ht="12.75">
      <c r="A10" s="25" t="s">
        <v>69</v>
      </c>
      <c r="B10" s="39">
        <v>70</v>
      </c>
      <c r="C10" s="39">
        <v>75</v>
      </c>
      <c r="D10" s="39">
        <v>80</v>
      </c>
      <c r="E10" s="39">
        <v>85</v>
      </c>
      <c r="F10" s="39">
        <v>95</v>
      </c>
      <c r="G10" s="39">
        <v>100</v>
      </c>
    </row>
    <row r="11" spans="1:7" ht="12.75">
      <c r="A11" s="25" t="s">
        <v>70</v>
      </c>
      <c r="B11" s="39">
        <v>60</v>
      </c>
      <c r="C11" s="39">
        <v>62</v>
      </c>
      <c r="D11" s="39">
        <v>65</v>
      </c>
      <c r="E11" s="39">
        <v>75</v>
      </c>
      <c r="F11" s="39">
        <v>90</v>
      </c>
      <c r="G11" s="39">
        <v>95</v>
      </c>
    </row>
    <row r="12" spans="1:7" ht="12.75">
      <c r="A12" s="25" t="s">
        <v>71</v>
      </c>
      <c r="B12" s="40">
        <v>50</v>
      </c>
      <c r="C12" s="40">
        <v>52</v>
      </c>
      <c r="D12" s="40">
        <v>55</v>
      </c>
      <c r="E12" s="40">
        <v>70</v>
      </c>
      <c r="F12" s="40">
        <v>85</v>
      </c>
      <c r="G12" s="40">
        <v>90</v>
      </c>
    </row>
    <row r="13" spans="1:7" ht="12.75">
      <c r="A13" s="25" t="s">
        <v>72</v>
      </c>
      <c r="B13" s="39">
        <v>30</v>
      </c>
      <c r="C13" s="39">
        <v>37</v>
      </c>
      <c r="D13" s="40">
        <v>45</v>
      </c>
      <c r="E13" s="41">
        <v>60</v>
      </c>
      <c r="F13" s="41">
        <v>75</v>
      </c>
      <c r="G13" s="42">
        <v>85</v>
      </c>
    </row>
    <row r="14" spans="1:7" ht="12.75">
      <c r="A14" s="25" t="s">
        <v>73</v>
      </c>
      <c r="B14" s="38">
        <v>0</v>
      </c>
      <c r="C14" s="38">
        <v>5</v>
      </c>
      <c r="D14" s="38">
        <v>10</v>
      </c>
      <c r="E14" s="38">
        <v>50</v>
      </c>
      <c r="F14" s="43">
        <v>60</v>
      </c>
      <c r="G14" s="43">
        <v>65</v>
      </c>
    </row>
    <row r="15" spans="1:7" ht="12.75">
      <c r="A15" s="25" t="s">
        <v>74</v>
      </c>
      <c r="B15" s="39">
        <v>0</v>
      </c>
      <c r="C15" s="39">
        <v>0</v>
      </c>
      <c r="D15" s="39">
        <v>0</v>
      </c>
      <c r="E15" s="39">
        <v>0</v>
      </c>
      <c r="F15" s="39">
        <v>40</v>
      </c>
      <c r="G15" s="39">
        <v>50</v>
      </c>
    </row>
    <row r="16" spans="1:7" ht="12.75">
      <c r="A16" s="44"/>
      <c r="B16" s="45"/>
      <c r="C16" s="45"/>
      <c r="D16" s="45"/>
      <c r="E16" s="45"/>
      <c r="F16" s="45"/>
      <c r="G16" s="45"/>
    </row>
    <row r="17" spans="1:7" ht="26.25">
      <c r="A17" s="33" t="s">
        <v>75</v>
      </c>
      <c r="B17" s="34">
        <v>40</v>
      </c>
      <c r="C17" s="34">
        <v>40</v>
      </c>
      <c r="D17" s="34">
        <v>40</v>
      </c>
      <c r="E17" s="34">
        <v>40</v>
      </c>
      <c r="F17" s="34">
        <v>40</v>
      </c>
      <c r="G17" s="34">
        <v>40</v>
      </c>
    </row>
    <row r="18" spans="1:7" ht="12.75">
      <c r="A18" s="33" t="s">
        <v>64</v>
      </c>
      <c r="B18" s="46">
        <v>0.6</v>
      </c>
      <c r="C18" s="46">
        <v>0.7</v>
      </c>
      <c r="D18" s="46">
        <v>0.8</v>
      </c>
      <c r="E18" s="46">
        <v>1</v>
      </c>
      <c r="F18" s="46">
        <v>1</v>
      </c>
      <c r="G18" s="46">
        <v>1</v>
      </c>
    </row>
    <row r="19" spans="1:7" ht="12.75">
      <c r="A19" t="s">
        <v>76</v>
      </c>
      <c r="B19" s="47">
        <v>5</v>
      </c>
      <c r="C19" s="47">
        <v>5</v>
      </c>
      <c r="D19" s="47">
        <v>5</v>
      </c>
      <c r="E19" s="47">
        <v>5</v>
      </c>
      <c r="F19" s="47">
        <v>5</v>
      </c>
      <c r="G19" s="47">
        <v>5</v>
      </c>
    </row>
    <row r="20" spans="1:7" ht="12.75">
      <c r="A20" t="s">
        <v>77</v>
      </c>
      <c r="B20" s="47">
        <v>4</v>
      </c>
      <c r="C20" s="47">
        <v>4</v>
      </c>
      <c r="D20" s="47">
        <v>4</v>
      </c>
      <c r="E20" s="47">
        <v>4</v>
      </c>
      <c r="F20" s="47">
        <v>4</v>
      </c>
      <c r="G20" s="47">
        <v>4</v>
      </c>
    </row>
    <row r="21" spans="1:7" ht="12.75">
      <c r="A21" t="s">
        <v>78</v>
      </c>
      <c r="B21" s="47">
        <v>3</v>
      </c>
      <c r="C21" s="47">
        <v>3</v>
      </c>
      <c r="D21" s="47">
        <v>3</v>
      </c>
      <c r="E21" s="47">
        <v>3</v>
      </c>
      <c r="F21" s="47">
        <v>3</v>
      </c>
      <c r="G21" s="47">
        <v>3</v>
      </c>
    </row>
    <row r="22" spans="1:7" ht="12.75">
      <c r="A22" t="s">
        <v>79</v>
      </c>
      <c r="B22" s="47">
        <v>1</v>
      </c>
      <c r="C22" s="47">
        <v>1</v>
      </c>
      <c r="D22" s="47">
        <v>1</v>
      </c>
      <c r="E22" s="47">
        <v>1</v>
      </c>
      <c r="F22" s="47">
        <v>1</v>
      </c>
      <c r="G22" s="47">
        <v>1</v>
      </c>
    </row>
    <row r="23" spans="1:7" ht="12.75">
      <c r="A23" t="s">
        <v>80</v>
      </c>
      <c r="B23" s="47">
        <v>0</v>
      </c>
      <c r="C23" s="47">
        <v>0</v>
      </c>
      <c r="D23" s="47">
        <v>0</v>
      </c>
      <c r="E23" s="47">
        <v>0</v>
      </c>
      <c r="F23" s="47">
        <v>0</v>
      </c>
      <c r="G23" s="47">
        <v>0</v>
      </c>
    </row>
    <row r="24" spans="2:7" ht="12.75">
      <c r="B24" s="47"/>
      <c r="C24" s="47"/>
      <c r="D24" s="47"/>
      <c r="E24" s="47"/>
      <c r="F24" s="47"/>
      <c r="G24" s="47"/>
    </row>
    <row r="25" spans="1:7" ht="31.5">
      <c r="A25" s="28" t="s">
        <v>81</v>
      </c>
      <c r="B25" s="47"/>
      <c r="C25" s="47"/>
      <c r="D25" s="47"/>
      <c r="E25" s="47"/>
      <c r="F25" s="47"/>
      <c r="G25" s="47"/>
    </row>
    <row r="27" spans="1:7" ht="63.75">
      <c r="A27" s="48" t="s">
        <v>55</v>
      </c>
      <c r="B27" s="48" t="s">
        <v>56</v>
      </c>
      <c r="C27" s="48" t="s">
        <v>57</v>
      </c>
      <c r="D27" s="48" t="s">
        <v>82</v>
      </c>
      <c r="E27" s="48" t="s">
        <v>83</v>
      </c>
      <c r="F27" s="49" t="s">
        <v>84</v>
      </c>
      <c r="G27" s="48" t="s">
        <v>61</v>
      </c>
    </row>
    <row r="28" spans="1:7" ht="12.75">
      <c r="A28" s="50" t="s">
        <v>62</v>
      </c>
      <c r="B28" s="50">
        <v>6</v>
      </c>
      <c r="C28" s="50">
        <v>5</v>
      </c>
      <c r="D28" s="50">
        <v>4</v>
      </c>
      <c r="E28" s="50">
        <v>3</v>
      </c>
      <c r="F28" s="51">
        <v>2</v>
      </c>
      <c r="G28" s="50">
        <v>1</v>
      </c>
    </row>
    <row r="29" spans="1:7" ht="26.25">
      <c r="A29" s="33" t="s">
        <v>63</v>
      </c>
      <c r="B29" s="34">
        <v>60</v>
      </c>
      <c r="C29" s="34">
        <v>60</v>
      </c>
      <c r="D29" s="34">
        <v>60</v>
      </c>
      <c r="E29" s="34">
        <v>60</v>
      </c>
      <c r="F29" s="34">
        <v>60</v>
      </c>
      <c r="G29" s="34">
        <v>60</v>
      </c>
    </row>
    <row r="30" spans="1:7" ht="15">
      <c r="A30" s="33" t="s">
        <v>64</v>
      </c>
      <c r="B30" s="35">
        <v>2</v>
      </c>
      <c r="C30" s="35">
        <v>1.8</v>
      </c>
      <c r="D30" s="35">
        <v>1.5</v>
      </c>
      <c r="E30" s="35">
        <v>1.2</v>
      </c>
      <c r="F30" s="35">
        <v>0.9</v>
      </c>
      <c r="G30" s="35">
        <v>0.8</v>
      </c>
    </row>
    <row r="31" spans="1:7" ht="12.75">
      <c r="A31" s="36" t="s">
        <v>65</v>
      </c>
      <c r="B31" s="37"/>
      <c r="C31" s="243" t="s">
        <v>66</v>
      </c>
      <c r="D31" s="243"/>
      <c r="E31" s="243"/>
      <c r="F31" s="243"/>
      <c r="G31" s="243"/>
    </row>
    <row r="32" spans="1:7" ht="12.75">
      <c r="A32" s="25" t="s">
        <v>67</v>
      </c>
      <c r="B32" s="38">
        <v>100</v>
      </c>
      <c r="C32" s="38">
        <v>100</v>
      </c>
      <c r="D32" s="38">
        <v>100</v>
      </c>
      <c r="E32" s="38">
        <v>100</v>
      </c>
      <c r="F32" s="38">
        <v>100</v>
      </c>
      <c r="G32" s="38">
        <v>100</v>
      </c>
    </row>
    <row r="33" spans="1:7" ht="12.75">
      <c r="A33" s="25" t="s">
        <v>68</v>
      </c>
      <c r="B33" s="39">
        <v>85</v>
      </c>
      <c r="C33" s="39">
        <v>87</v>
      </c>
      <c r="D33" s="39">
        <v>90</v>
      </c>
      <c r="E33" s="39">
        <v>95</v>
      </c>
      <c r="F33" s="39">
        <v>97</v>
      </c>
      <c r="G33" s="39">
        <v>100</v>
      </c>
    </row>
    <row r="34" spans="1:7" ht="12.75">
      <c r="A34" s="25" t="s">
        <v>69</v>
      </c>
      <c r="B34" s="39">
        <v>70</v>
      </c>
      <c r="C34" s="39">
        <v>75</v>
      </c>
      <c r="D34" s="39">
        <v>80</v>
      </c>
      <c r="E34" s="39">
        <v>85</v>
      </c>
      <c r="F34" s="39">
        <v>95</v>
      </c>
      <c r="G34" s="39">
        <v>100</v>
      </c>
    </row>
    <row r="35" spans="1:7" ht="12.75">
      <c r="A35" s="25" t="s">
        <v>70</v>
      </c>
      <c r="B35" s="39">
        <v>60</v>
      </c>
      <c r="C35" s="39">
        <v>62</v>
      </c>
      <c r="D35" s="39">
        <v>65</v>
      </c>
      <c r="E35" s="39">
        <v>75</v>
      </c>
      <c r="F35" s="39">
        <v>90</v>
      </c>
      <c r="G35" s="39">
        <v>95</v>
      </c>
    </row>
    <row r="36" spans="1:7" ht="12.75">
      <c r="A36" s="25" t="s">
        <v>71</v>
      </c>
      <c r="B36" s="40">
        <v>50</v>
      </c>
      <c r="C36" s="40">
        <v>52</v>
      </c>
      <c r="D36" s="40">
        <v>55</v>
      </c>
      <c r="E36" s="40">
        <v>70</v>
      </c>
      <c r="F36" s="40">
        <v>85</v>
      </c>
      <c r="G36" s="40">
        <v>90</v>
      </c>
    </row>
    <row r="37" spans="1:7" ht="12.75">
      <c r="A37" s="25" t="s">
        <v>72</v>
      </c>
      <c r="B37" s="39">
        <v>30</v>
      </c>
      <c r="C37" s="39">
        <v>37</v>
      </c>
      <c r="D37" s="40">
        <v>45</v>
      </c>
      <c r="E37" s="41">
        <v>60</v>
      </c>
      <c r="F37" s="41">
        <v>75</v>
      </c>
      <c r="G37" s="42">
        <v>85</v>
      </c>
    </row>
    <row r="38" spans="1:7" ht="12.75">
      <c r="A38" s="25" t="s">
        <v>73</v>
      </c>
      <c r="B38" s="38">
        <v>0</v>
      </c>
      <c r="C38" s="38">
        <v>5</v>
      </c>
      <c r="D38" s="38">
        <v>10</v>
      </c>
      <c r="E38" s="38">
        <v>50</v>
      </c>
      <c r="F38" s="43">
        <v>60</v>
      </c>
      <c r="G38" s="43">
        <v>65</v>
      </c>
    </row>
    <row r="39" spans="1:7" ht="12.75">
      <c r="A39" s="25" t="s">
        <v>74</v>
      </c>
      <c r="B39" s="39">
        <v>0</v>
      </c>
      <c r="C39" s="39">
        <v>0</v>
      </c>
      <c r="D39" s="39">
        <v>0</v>
      </c>
      <c r="E39" s="39">
        <v>0</v>
      </c>
      <c r="F39" s="39">
        <v>40</v>
      </c>
      <c r="G39" s="39">
        <v>50</v>
      </c>
    </row>
    <row r="40" spans="1:7" ht="12.75">
      <c r="A40" s="44"/>
      <c r="B40" s="45"/>
      <c r="C40" s="45"/>
      <c r="D40" s="45"/>
      <c r="E40" s="45"/>
      <c r="F40" s="45"/>
      <c r="G40" s="45"/>
    </row>
    <row r="41" spans="1:7" ht="26.25">
      <c r="A41" s="33" t="s">
        <v>75</v>
      </c>
      <c r="B41" s="34">
        <v>40</v>
      </c>
      <c r="C41" s="34">
        <v>40</v>
      </c>
      <c r="D41" s="34">
        <v>40</v>
      </c>
      <c r="E41" s="34">
        <v>40</v>
      </c>
      <c r="F41" s="34">
        <v>40</v>
      </c>
      <c r="G41" s="34">
        <v>40</v>
      </c>
    </row>
    <row r="42" spans="1:7" ht="12.75">
      <c r="A42" s="33" t="s">
        <v>64</v>
      </c>
      <c r="B42" s="46">
        <v>0.6</v>
      </c>
      <c r="C42" s="46">
        <v>0.7</v>
      </c>
      <c r="D42" s="46">
        <v>0.8</v>
      </c>
      <c r="E42" s="46">
        <v>1</v>
      </c>
      <c r="F42" s="46">
        <v>1</v>
      </c>
      <c r="G42" s="46">
        <v>1</v>
      </c>
    </row>
    <row r="43" spans="1:7" ht="12.75">
      <c r="A43" t="s">
        <v>76</v>
      </c>
      <c r="B43" s="47">
        <v>5</v>
      </c>
      <c r="C43" s="47">
        <v>5</v>
      </c>
      <c r="D43" s="47">
        <v>5</v>
      </c>
      <c r="E43" s="47">
        <v>5</v>
      </c>
      <c r="F43" s="47">
        <v>5</v>
      </c>
      <c r="G43" s="47">
        <v>5</v>
      </c>
    </row>
    <row r="44" spans="1:7" ht="12.75">
      <c r="A44" t="s">
        <v>77</v>
      </c>
      <c r="B44" s="47">
        <v>4</v>
      </c>
      <c r="C44" s="47">
        <v>4</v>
      </c>
      <c r="D44" s="47">
        <v>4</v>
      </c>
      <c r="E44" s="47">
        <v>4</v>
      </c>
      <c r="F44" s="47">
        <v>4</v>
      </c>
      <c r="G44" s="47">
        <v>4</v>
      </c>
    </row>
    <row r="45" spans="1:7" ht="12.75">
      <c r="A45" t="s">
        <v>78</v>
      </c>
      <c r="B45" s="47">
        <v>3</v>
      </c>
      <c r="C45" s="47">
        <v>3</v>
      </c>
      <c r="D45" s="47">
        <v>3</v>
      </c>
      <c r="E45" s="47">
        <v>3</v>
      </c>
      <c r="F45" s="47">
        <v>3</v>
      </c>
      <c r="G45" s="47">
        <v>3</v>
      </c>
    </row>
    <row r="46" spans="1:7" ht="12.75">
      <c r="A46" t="s">
        <v>79</v>
      </c>
      <c r="B46" s="47">
        <v>1</v>
      </c>
      <c r="C46" s="47">
        <v>1</v>
      </c>
      <c r="D46" s="47">
        <v>1</v>
      </c>
      <c r="E46" s="47">
        <v>1</v>
      </c>
      <c r="F46" s="47">
        <v>1</v>
      </c>
      <c r="G46" s="47">
        <v>1</v>
      </c>
    </row>
    <row r="47" spans="1:7" ht="12.75">
      <c r="A47" t="s">
        <v>80</v>
      </c>
      <c r="B47" s="47">
        <v>0</v>
      </c>
      <c r="C47" s="47">
        <v>0</v>
      </c>
      <c r="D47" s="47">
        <v>0</v>
      </c>
      <c r="E47" s="47">
        <v>0</v>
      </c>
      <c r="F47" s="47">
        <v>0</v>
      </c>
      <c r="G47" s="47">
        <v>0</v>
      </c>
    </row>
  </sheetData>
  <sheetProtection/>
  <mergeCells count="2">
    <mergeCell ref="C7:G7"/>
    <mergeCell ref="C31:G3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AOUP</dc:creator>
  <cp:keywords/>
  <dc:description/>
  <cp:lastModifiedBy>AOUP</cp:lastModifiedBy>
  <cp:lastPrinted>2018-06-07T11:08:06Z</cp:lastPrinted>
  <dcterms:created xsi:type="dcterms:W3CDTF">2015-11-30T09:47:42Z</dcterms:created>
  <dcterms:modified xsi:type="dcterms:W3CDTF">2020-05-28T07:26:34Z</dcterms:modified>
  <cp:category/>
  <cp:version/>
  <cp:contentType/>
  <cp:contentStatus/>
</cp:coreProperties>
</file>